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65" windowWidth="14640" windowHeight="1170" tabRatio="773" activeTab="0"/>
  </bookViews>
  <sheets>
    <sheet name="SUMMARY" sheetId="1" r:id="rId1"/>
    <sheet name="FINANCE" sheetId="2" r:id="rId2"/>
    <sheet name="CORPORATE SERVICE" sheetId="3" r:id="rId3"/>
    <sheet name="TECHNICAL SERVICES" sheetId="4" r:id="rId4"/>
    <sheet name="COMMUNITY" sheetId="5" r:id="rId5"/>
    <sheet name="REGIONAL OFFICES" sheetId="6" r:id="rId6"/>
    <sheet name="PLANNING AND DEVELOP" sheetId="7" r:id="rId7"/>
    <sheet name="TOOLS&amp; equip" sheetId="8" state="hidden" r:id="rId8"/>
  </sheets>
  <definedNames>
    <definedName name="_xlnm.Print_Area" localSheetId="4">'COMMUNITY'!$A$1:$H$68</definedName>
    <definedName name="_xlnm.Print_Area" localSheetId="2">'CORPORATE SERVICE'!$A$1:$H$41</definedName>
    <definedName name="_xlnm.Print_Area" localSheetId="1">'FINANCE'!$A$1:$H$13</definedName>
    <definedName name="_xlnm.Print_Area" localSheetId="6">'PLANNING AND DEVELOP'!$A$1:$H$31</definedName>
    <definedName name="_xlnm.Print_Area" localSheetId="0">'SUMMARY'!$A$1:$D$18</definedName>
  </definedNames>
  <calcPr fullCalcOnLoad="1"/>
</workbook>
</file>

<file path=xl/comments4.xml><?xml version="1.0" encoding="utf-8"?>
<comments xmlns="http://schemas.openxmlformats.org/spreadsheetml/2006/main">
  <authors>
    <author>Mikateko P Makhubela</author>
  </authors>
  <commentList>
    <comment ref="F134" authorId="0">
      <text>
        <r>
          <rPr>
            <b/>
            <sz val="9"/>
            <rFont val="Tahoma"/>
            <family val="2"/>
          </rPr>
          <t>Mikateko P Makhubela:</t>
        </r>
        <r>
          <rPr>
            <sz val="9"/>
            <rFont val="Tahoma"/>
            <family val="2"/>
          </rPr>
          <t xml:space="preserve">
obtain name of streets for rehab </t>
        </r>
      </text>
    </comment>
  </commentList>
</comments>
</file>

<file path=xl/sharedStrings.xml><?xml version="1.0" encoding="utf-8"?>
<sst xmlns="http://schemas.openxmlformats.org/spreadsheetml/2006/main" count="944" uniqueCount="268">
  <si>
    <t>MAKHADO MUNICIPALITY</t>
  </si>
  <si>
    <t>CODE</t>
  </si>
  <si>
    <t>DEPT</t>
  </si>
  <si>
    <t>ITEM</t>
  </si>
  <si>
    <t>DESCRIPTION</t>
  </si>
  <si>
    <t>SOURCES</t>
  </si>
  <si>
    <t>TOTAL</t>
  </si>
  <si>
    <t>INCOME</t>
  </si>
  <si>
    <t>TECHNICAL SERVICES DEPARTMENT</t>
  </si>
  <si>
    <t>COMMUNITY SERVICES DEPARTMENT</t>
  </si>
  <si>
    <t>CORPORATE SERVICES DEPARTMENT</t>
  </si>
  <si>
    <t>PLANNING AND DEVELOPMENT</t>
  </si>
  <si>
    <t>CIVIL ENGINEERING SECTION</t>
  </si>
  <si>
    <t>ELECTRICAL ENGINEERING</t>
  </si>
  <si>
    <t>DEPARTMENT</t>
  </si>
  <si>
    <t>Planning and Development</t>
  </si>
  <si>
    <t>Technical Services</t>
  </si>
  <si>
    <t>Community Services</t>
  </si>
  <si>
    <t>Budget and Treasury</t>
  </si>
  <si>
    <t>Corporate Services</t>
  </si>
  <si>
    <t>NO</t>
  </si>
  <si>
    <t>2016/2017</t>
  </si>
  <si>
    <t>South of Pretorius Str Bulk supply Engineering</t>
  </si>
  <si>
    <t>MIG</t>
  </si>
  <si>
    <t>INEP</t>
  </si>
  <si>
    <t>MC</t>
  </si>
  <si>
    <t>TOTAL PLANNING AND DEVELOPMENT BUDGET</t>
  </si>
  <si>
    <t>TOTAL TECHNICAL SERVICES BUDGET</t>
  </si>
  <si>
    <t>TOTAL COMMUNITY SERVICES BUDGET</t>
  </si>
  <si>
    <t>TOTAL BUDGET AND TREASURY BUDGET</t>
  </si>
  <si>
    <t>TOTAL CORPORATE SERVICES BUDGET</t>
  </si>
  <si>
    <t>OK/ Shoprite Traders market revitalization project</t>
  </si>
  <si>
    <t>ELECTRIFICATION</t>
  </si>
  <si>
    <t>PROVISION OF TOOLS, EQUIPMENT &amp; MATERIALS ( MECHANICAL WORKSHOP)</t>
  </si>
  <si>
    <t>PARKS AND RECREATION SECTION</t>
  </si>
  <si>
    <t>PROVISION OF TOOLS  EQUIPMENT &amp; MATERIALS (ELECTRICAL)</t>
  </si>
  <si>
    <t>Tshikwarani ,Muduluni and Manavhela High mast lights</t>
  </si>
  <si>
    <t>Mingard entrance bridge to Chief Mbokota</t>
  </si>
  <si>
    <t>Rivoni to Xihlobyeni access road</t>
  </si>
  <si>
    <t>Luvhalani to Dzananwa access roads</t>
  </si>
  <si>
    <t>Tshituni,Matidza and Rabali High mast lights</t>
  </si>
  <si>
    <t>Provision of sports centre in Eltivillas/Makhado park</t>
  </si>
  <si>
    <t>High mast lights   Elim,Waterval  and Mpheni</t>
  </si>
  <si>
    <t xml:space="preserve">Construction of Tshivhuyuni sports and recreational facilities </t>
  </si>
  <si>
    <t>FUNDING SOURCES</t>
  </si>
  <si>
    <t>2017/2018</t>
  </si>
  <si>
    <t>UPGRADE AND ACQUISITION OF NETWORK AND COMMUNICATION SYSTEMS - ICT</t>
  </si>
  <si>
    <t>BUILDING CONTROL</t>
  </si>
  <si>
    <t>TOWN PLANNING</t>
  </si>
  <si>
    <t>REGIONAL OFFICES</t>
  </si>
  <si>
    <t>DZANANI REGIONAL OFFICE</t>
  </si>
  <si>
    <t>Regional Offices</t>
  </si>
  <si>
    <t>TOTAL REGIONAL OFFICES  BUDGET</t>
  </si>
  <si>
    <t>ASSETS MANAGEMENT SECTION</t>
  </si>
  <si>
    <t>LIBRARY SERVICES</t>
  </si>
  <si>
    <t>WASTE MANAGEMENT</t>
  </si>
  <si>
    <t>DZANANI TRAFFIC STATION</t>
  </si>
  <si>
    <t>MAKHADO TRAFFIC STATION</t>
  </si>
  <si>
    <t>WATERVAL TRAFFIC STATION</t>
  </si>
  <si>
    <t>Robert khoza street (chavani to bungeni road)</t>
  </si>
  <si>
    <t>BUILDING MAINTENANCE</t>
  </si>
  <si>
    <t>Fencing of eight graveyards</t>
  </si>
  <si>
    <t>Data loggers x 2</t>
  </si>
  <si>
    <t>Draw vices</t>
  </si>
  <si>
    <t>Earth sets for working earths for electricians</t>
  </si>
  <si>
    <t>Extension power chain saws</t>
  </si>
  <si>
    <t>Ladders</t>
  </si>
  <si>
    <t>Proximity testers</t>
  </si>
  <si>
    <t>Safety Harnesses</t>
  </si>
  <si>
    <t>Slings</t>
  </si>
  <si>
    <t>Tools for metering protection &amp; electrification</t>
  </si>
  <si>
    <t>Extension of Library buildings</t>
  </si>
  <si>
    <t>2018/2019</t>
  </si>
  <si>
    <t>Implement automisation of municipal call centre</t>
  </si>
  <si>
    <t>Upgrade of network infrastructure (regional offices)</t>
  </si>
  <si>
    <t>Upgrade of server harddrives to increase capacity</t>
  </si>
  <si>
    <t>Upgrade of server room to meet minimum standards</t>
  </si>
  <si>
    <t>Upgrade software Office 2010 to Office 2016</t>
  </si>
  <si>
    <t>Additional Range of IP addresses</t>
  </si>
  <si>
    <t>CAL increase from 250 to 300</t>
  </si>
  <si>
    <t>Network infrastructure new offices Civic Center</t>
  </si>
  <si>
    <t>New VEEAM backup server</t>
  </si>
  <si>
    <t>Add extra telephone points at Municipal Stores complex</t>
  </si>
  <si>
    <t>Implementation MCGICTP, 2015</t>
  </si>
  <si>
    <t>Planning &amp; Phase 1:  Develop electricity control center</t>
  </si>
  <si>
    <t>ESS Software (for  employee leave application apart from existing VIP Leave module)</t>
  </si>
  <si>
    <t xml:space="preserve">Micro Station Engineering Design Tool software including CAD &amp; GIS for elec </t>
  </si>
  <si>
    <t>COUNCIL GENERAL</t>
  </si>
  <si>
    <t>Replace fixed sound &amp; recording system in Council Chamber</t>
  </si>
  <si>
    <t>COMMUNICATIONS DIVISION</t>
  </si>
  <si>
    <t>Revamp municipal website</t>
  </si>
  <si>
    <t>PROVISION OF OFFICE FURNITURE AND EQUIPMENTS COLLECTIVE NEED  FOR CORPORATE SERVICES DEPARTMENT ONLY</t>
  </si>
  <si>
    <t>Air conditioners</t>
  </si>
  <si>
    <t xml:space="preserve">Car ports </t>
  </si>
  <si>
    <t>CT VT Units 11kv &amp; 22kV</t>
  </si>
  <si>
    <t>Low voltage problems Rural Farming</t>
  </si>
  <si>
    <t>Mini Subs</t>
  </si>
  <si>
    <t>MV Cable 70mm² 11kV - urban network</t>
  </si>
  <si>
    <t xml:space="preserve">MV cable 95mm²  22kV </t>
  </si>
  <si>
    <t>Power/Distribution transformer repairs</t>
  </si>
  <si>
    <t xml:space="preserve">Recloser and controllers whole network </t>
  </si>
  <si>
    <t>Remote control of switch gear Tshipise &amp; Levubu sub and line controllers</t>
  </si>
  <si>
    <t>Replace Line protection control  Panel complete Makhado Sub</t>
  </si>
  <si>
    <t xml:space="preserve">Ring Main Units 11kV (RMU) </t>
  </si>
  <si>
    <t>Strategic Spares</t>
  </si>
  <si>
    <t>Sub Station battery chargers</t>
  </si>
  <si>
    <t>Transformers  2x10MVA 22/11</t>
  </si>
  <si>
    <t>Transformers 2x5MVA 22/11</t>
  </si>
  <si>
    <t>Transformers 1x5MVA 22/11</t>
  </si>
  <si>
    <t>Upgrade Bandelierkop line</t>
  </si>
  <si>
    <t>Upgrade Industrial line</t>
  </si>
  <si>
    <t>Upgrade Levubu 2 line</t>
  </si>
  <si>
    <t>Upgrade LV OHPL to UGPC EXT2 Multi Year</t>
  </si>
  <si>
    <t xml:space="preserve">Upgrade Mara Line </t>
  </si>
  <si>
    <t>Upgrade Shefeera Line</t>
  </si>
  <si>
    <t>Upgrade and reroute Beaufort West line</t>
  </si>
  <si>
    <t xml:space="preserve">Upgrade Urban Substations </t>
  </si>
  <si>
    <t>Upgrading reroute transmission line 66kV bulk supply to Levubu and Beaufort subs</t>
  </si>
  <si>
    <t>Upgrading bulk supply Sinthimule</t>
  </si>
  <si>
    <t>Upgrading bulk supply Tshipise Leeudraai</t>
  </si>
  <si>
    <t>Upgrading bulk supply Tshithuni 2.5MVA</t>
  </si>
  <si>
    <t>Upgrading Mountain line</t>
  </si>
  <si>
    <t>Replace OCB (out door circuit breakers - main sub station)</t>
  </si>
  <si>
    <t>Substation channel cover replacements</t>
  </si>
  <si>
    <t>Transformer oil purification</t>
  </si>
  <si>
    <t>Substation control room renovations</t>
  </si>
  <si>
    <t>Service OCB's</t>
  </si>
  <si>
    <t xml:space="preserve">Bush valley </t>
  </si>
  <si>
    <t>Electrification in Eskom Areas</t>
  </si>
  <si>
    <t>Electrification in Eskom Areas top up from income</t>
  </si>
  <si>
    <t xml:space="preserve">Eltivillas Extension </t>
  </si>
  <si>
    <t>Extenuation 9 development</t>
  </si>
  <si>
    <t>Leeu street development Ext 13</t>
  </si>
  <si>
    <t>Link and bulk services Ext 12 (38 erven)</t>
  </si>
  <si>
    <t>Bush cutters / brush cutter</t>
  </si>
  <si>
    <t>Chain saws</t>
  </si>
  <si>
    <t>Come-a-longs</t>
  </si>
  <si>
    <t>Gazebo 3x3m</t>
  </si>
  <si>
    <t xml:space="preserve">Heavy duty palisade sub station  fencing </t>
  </si>
  <si>
    <t xml:space="preserve">Radios </t>
  </si>
  <si>
    <t>Telescopic tree prunes (silky pruners)</t>
  </si>
  <si>
    <t>Crusher stone</t>
  </si>
  <si>
    <t>Hydraulic ogre</t>
  </si>
  <si>
    <t>Hydraulic crimpers</t>
  </si>
  <si>
    <t>Workshop water pump</t>
  </si>
  <si>
    <t>Palisade fence at Dzanani Regional office</t>
  </si>
  <si>
    <t>Tools and equipments</t>
  </si>
  <si>
    <t>Construction of pay point at Zamekomste</t>
  </si>
  <si>
    <t>New offices parking steel work</t>
  </si>
  <si>
    <t xml:space="preserve">ROADS AND STORM WATER </t>
  </si>
  <si>
    <t xml:space="preserve">Rehabilitation of Internal Streets </t>
  </si>
  <si>
    <t xml:space="preserve">Remove underground fuel tanks and rehabilitate the soil </t>
  </si>
  <si>
    <t>WATER AND SANITATION</t>
  </si>
  <si>
    <t>Pressure pump to unblock sewer on trailer</t>
  </si>
  <si>
    <t>Slage pump</t>
  </si>
  <si>
    <t>Single Compartment employees lockers (40)</t>
  </si>
  <si>
    <t>Power rod 5.7 machine diesel</t>
  </si>
  <si>
    <t xml:space="preserve">Efloat Boster pump </t>
  </si>
  <si>
    <t>Pipe dasing machine from size 15mm to 100mm</t>
  </si>
  <si>
    <t>Purchasing of 7 x self-propelled heavy duty Lawnmowers</t>
  </si>
  <si>
    <t>Construction of Tshikota cemetery ablution facilities</t>
  </si>
  <si>
    <t>EXPENDITURE  SECTION</t>
  </si>
  <si>
    <t>1 x 100 metre measuring</t>
  </si>
  <si>
    <t xml:space="preserve">Step  Ladder </t>
  </si>
  <si>
    <t xml:space="preserve">1000 x 240L Wheelie bins  </t>
  </si>
  <si>
    <t>Carport for employees (Bricks and Zinc Structure)</t>
  </si>
  <si>
    <t>Special Garage Roller Door for VTS and 2x 30m long chains</t>
  </si>
  <si>
    <t>Upgrading DLTC (landscaping of testing ground)</t>
  </si>
  <si>
    <t>Standby (backup)Electricity power Generator</t>
  </si>
  <si>
    <t xml:space="preserve">Measuring tape (Rolling and pocket ) </t>
  </si>
  <si>
    <t>Plan Print Machine for Building Section</t>
  </si>
  <si>
    <t>Extension of Civic Centre finalisation</t>
  </si>
  <si>
    <t>18 x Aircons for new offices</t>
  </si>
  <si>
    <t>Street names- R293 Townships</t>
  </si>
  <si>
    <t>Upgrading of Ayob Motors Traders Market</t>
  </si>
  <si>
    <t>Upgrading of Elim Traders Market</t>
  </si>
  <si>
    <t>Upgrading of Dzanani Traders Market</t>
  </si>
  <si>
    <t>Development of Industrial Park</t>
  </si>
  <si>
    <t>Uprgrading of Dzanani Traders Market</t>
  </si>
  <si>
    <t xml:space="preserve">Refurbishemnt and upgrading of Civic Centre park </t>
  </si>
  <si>
    <t>Devolopment of Bird Park (Makhado Town)</t>
  </si>
  <si>
    <t>Development of Dzanani Park next to Shopping Mall</t>
  </si>
  <si>
    <t>Refurbishment and upgrading of Caravan Park</t>
  </si>
  <si>
    <t>Construction of Admin Block (Testing Ground)</t>
  </si>
  <si>
    <t xml:space="preserve">6 x Portable Scanner- stock taking </t>
  </si>
  <si>
    <t>Development of Vuwani Park (next to Science and Technology Centre)</t>
  </si>
  <si>
    <t>Rehabilition of the existing Landfill site</t>
  </si>
  <si>
    <t xml:space="preserve">25 Skip Bins </t>
  </si>
  <si>
    <t>Library Roof</t>
  </si>
  <si>
    <t>1 x Pyramid 6 position Computer carrels</t>
  </si>
  <si>
    <t>Municipal Vehicles</t>
  </si>
  <si>
    <t>Borehole ,Stand and Tank at Testing Ground</t>
  </si>
  <si>
    <t>Development of E59 and  E60 Park(Makhado Town)</t>
  </si>
  <si>
    <t xml:space="preserve">Refurbishment and upgrading of corner Tshiruluni (Meerkat Park) </t>
  </si>
  <si>
    <t>Development of refuse transfer station for Waterval Region</t>
  </si>
  <si>
    <t>Builder Rubble Crusher Machine</t>
  </si>
  <si>
    <t>Wood Chipper Machine</t>
  </si>
  <si>
    <t>Vondeling Landfill Gas extraction</t>
  </si>
  <si>
    <t>DISASTER MANAGEMENT</t>
  </si>
  <si>
    <t>Tents</t>
  </si>
  <si>
    <t>Laptops/Computers/Printers Whole Municipality/desktop</t>
  </si>
  <si>
    <t xml:space="preserve">Office Furniture -Whole municiplaity </t>
  </si>
  <si>
    <t>Upgrade Levubu line 1</t>
  </si>
  <si>
    <t>Transformer refurbishment (Levubu)</t>
  </si>
  <si>
    <t>Post Connection own licensed areas</t>
  </si>
  <si>
    <t>Civic Centre external wall Painting</t>
  </si>
  <si>
    <t>Standby quarters perimeter wall (Electrical)</t>
  </si>
  <si>
    <t>Refurnish and  fencing Eltivillas Swimming Pool</t>
  </si>
  <si>
    <t>Redesign Town Swimming Pool</t>
  </si>
  <si>
    <t>Refurbishment of  Potgieter Park</t>
  </si>
  <si>
    <t>Construction of waste Disposal Cell (New landfill )</t>
  </si>
  <si>
    <t>Upgrading of  Vehicle  Testing station (Grade B to A)</t>
  </si>
  <si>
    <t xml:space="preserve">Establishment of Watervaal Registering Authority </t>
  </si>
  <si>
    <t xml:space="preserve">Standby generator and installation- office  </t>
  </si>
  <si>
    <t xml:space="preserve">2 x Water tanks </t>
  </si>
  <si>
    <t>Development of Integrated Transport Plan- mive opex</t>
  </si>
  <si>
    <t xml:space="preserve">New Disaster centre -Erf 235 </t>
  </si>
  <si>
    <t>Mounted Overhead Projector -Municipal Boardroom</t>
  </si>
  <si>
    <t>Information  Recreational Park and Botanical Garden (Phase 2)</t>
  </si>
  <si>
    <t>Planning/ Development of Municipal Truck Stop Facility</t>
  </si>
  <si>
    <t xml:space="preserve">Sereni Themba to Mashamba post office  ( phase 3)  </t>
  </si>
  <si>
    <t>High mast lights Madombidzha/Tshiozwi/Rathidili/Ravele/Madabani/Muraleni</t>
  </si>
  <si>
    <t>Construction of cattle pound /louding zone at Tshitale  (Waterval)</t>
  </si>
  <si>
    <t>Piesanghoek to Khunda road and stormwater Phase II</t>
  </si>
  <si>
    <t>Gombiti,Tshivhuyuni to Mamphagi P1- 15km</t>
  </si>
  <si>
    <t>Tshirolwe,Matsa to Manyii road P1- 20km</t>
  </si>
  <si>
    <t>Tshedza to Vuvha road- 4.3 km</t>
  </si>
  <si>
    <t>Xitacini to Jiweni P1 - 6.1km</t>
  </si>
  <si>
    <t>Tshikwarani to Zamkomste Road - 4.5km</t>
  </si>
  <si>
    <t xml:space="preserve">Carport </t>
  </si>
  <si>
    <t xml:space="preserve">2 x Chainsaw </t>
  </si>
  <si>
    <t xml:space="preserve">2 x Pruning machine </t>
  </si>
  <si>
    <t xml:space="preserve">Rotation laser level set </t>
  </si>
  <si>
    <t xml:space="preserve">Spirit level ( electronic and pocket magnetic ) </t>
  </si>
  <si>
    <t>BUILDING</t>
  </si>
  <si>
    <t xml:space="preserve">BUDGET AND TREASURY </t>
  </si>
  <si>
    <t>Refurbishment of Caravan Park buildings</t>
  </si>
  <si>
    <t>Refurbishment of electrical Store and Warehouse</t>
  </si>
  <si>
    <t>Installation of fence at Vleifontein Hall and Office</t>
  </si>
  <si>
    <t>Refurbishment of Old Age rental Flats</t>
  </si>
  <si>
    <t>Horizotal water  (Water Tank 500 L fitted on trailer)</t>
  </si>
  <si>
    <t>Hand operated Chip Spreader</t>
  </si>
  <si>
    <t>Feasibility study for development of Aerodrome</t>
  </si>
  <si>
    <t>.</t>
  </si>
  <si>
    <t>Waterval stormwater rehabilittion</t>
  </si>
  <si>
    <t>Abulution of Tree Park facility</t>
  </si>
  <si>
    <t>Paving at the open Erf 1 -N1</t>
  </si>
  <si>
    <t>1 x Theodolite for Survey Technician</t>
  </si>
  <si>
    <t>Informal Business Area development -Ext 12</t>
  </si>
  <si>
    <t>Construction of Admin Block Makhado( Testing Ground )</t>
  </si>
  <si>
    <t>Development of Kutama/Sinthumule Stadium</t>
  </si>
  <si>
    <t xml:space="preserve">Upgrade Dzanani Trasnfer Station - Elec + Guard rooom </t>
  </si>
  <si>
    <t>Vyeboom Electrification</t>
  </si>
  <si>
    <t>Rathidili Tshikhwani</t>
  </si>
  <si>
    <t>Maname Paradise</t>
  </si>
  <si>
    <t>Ratombo sections(Tshituni tsha fhasi) Phase-2</t>
  </si>
  <si>
    <t>Tshiozwi/Gogobole Phase-2</t>
  </si>
  <si>
    <t xml:space="preserve">Magau/Makhitha/Tshikodobo/Zamekom Phase-2 </t>
  </si>
  <si>
    <t>Mamburu Phase-2</t>
  </si>
  <si>
    <t>Madabani</t>
  </si>
  <si>
    <t>Sukani Phase-2</t>
  </si>
  <si>
    <t>Freedom / Lusaka Phase-2</t>
  </si>
  <si>
    <t>Manavhela/ Madodonga phase 2</t>
  </si>
  <si>
    <t>Mavhunga (Muromani)</t>
  </si>
  <si>
    <t>SUMMARISED  FINAL ANNUAL CAPITAL BUDGET FOR 2016/2017 TO 2018/2019 FINANCIAL YEAR</t>
  </si>
  <si>
    <t>FINAL ANNUAL CAPITAL BUDGET 2016/2017 TO 2018/2019 FINANCIAL YEAR</t>
  </si>
  <si>
    <t>FINAL ANNUAL CAPITAL BUDGET 2016/2017 TO 2018/2019FINANCIAL YEAR</t>
  </si>
  <si>
    <t xml:space="preserve">FINAL ANNUAL CAPITAL BUDGET 2016/2017 TO 2018/2019 FINANCIAL YEAR 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</si>
</sst>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[$-409]hh:mm:ss\ AM/PM"/>
    <numFmt numFmtId="178" formatCode="[$-1C09]dd\ mmmm\ yyyy"/>
    <numFmt numFmtId="179" formatCode="#,##0.00_ ;\-#,##0.00\ "/>
    <numFmt numFmtId="180" formatCode="0.00;[Red]0.00"/>
    <numFmt numFmtId="181" formatCode="_(* #,##0.000_);_(* \(#,##0.000\);_(* &quot;-&quot;?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[$R-1C09]\ * #,##0.00_ ;_ [$R-1C09]\ * \-#,##0.00_ ;_ [$R-1C09]\ * &quot;-&quot;??_ ;_ @_ "/>
    <numFmt numFmtId="187" formatCode="_-[$$-409]* #,##0.00_ ;_-[$$-409]* \-#,##0.00\ ;_-[$$-409]* &quot;-&quot;??_ ;_-@_ "/>
    <numFmt numFmtId="188" formatCode="_ * #,##0.000_ ;_ * \-#,##0.000_ ;_ * &quot;-&quot;???_ ;_ @_ "/>
    <numFmt numFmtId="189" formatCode="0.0%"/>
    <numFmt numFmtId="190" formatCode="&quot;R&quot;\ #,##0.00"/>
    <numFmt numFmtId="191" formatCode="&quot;R&quot;\ #,##0"/>
  </numFmts>
  <fonts count="6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5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2" tint="-0.8999800086021423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6" fontId="2" fillId="33" borderId="10" applyNumberFormat="0" applyFont="0" applyFill="0" applyAlignment="0">
      <protection/>
    </xf>
  </cellStyleXfs>
  <cellXfs count="1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71" fontId="6" fillId="0" borderId="10" xfId="42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171" fontId="5" fillId="0" borderId="11" xfId="42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1" fontId="5" fillId="0" borderId="0" xfId="42" applyFont="1" applyFill="1" applyBorder="1" applyAlignment="1">
      <alignment/>
    </xf>
    <xf numFmtId="171" fontId="6" fillId="0" borderId="0" xfId="42" applyFont="1" applyFill="1" applyAlignment="1">
      <alignment/>
    </xf>
    <xf numFmtId="171" fontId="5" fillId="0" borderId="12" xfId="42" applyFont="1" applyFill="1" applyBorder="1" applyAlignment="1">
      <alignment/>
    </xf>
    <xf numFmtId="171" fontId="6" fillId="0" borderId="10" xfId="42" applyFont="1" applyFill="1" applyBorder="1" applyAlignment="1">
      <alignment/>
    </xf>
    <xf numFmtId="171" fontId="5" fillId="0" borderId="0" xfId="42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171" fontId="5" fillId="0" borderId="13" xfId="42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71" fontId="5" fillId="0" borderId="0" xfId="42" applyFont="1" applyFill="1" applyBorder="1" applyAlignment="1">
      <alignment horizontal="left"/>
    </xf>
    <xf numFmtId="0" fontId="6" fillId="0" borderId="1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1" fontId="6" fillId="0" borderId="0" xfId="42" applyNumberFormat="1" applyFont="1" applyFill="1" applyBorder="1" applyAlignment="1">
      <alignment/>
    </xf>
    <xf numFmtId="171" fontId="37" fillId="0" borderId="14" xfId="42" applyFont="1" applyFill="1" applyBorder="1" applyAlignment="1">
      <alignment/>
    </xf>
    <xf numFmtId="171" fontId="6" fillId="0" borderId="10" xfId="42" applyFont="1" applyFill="1" applyBorder="1" applyAlignment="1">
      <alignment vertical="center" wrapText="1"/>
    </xf>
    <xf numFmtId="171" fontId="6" fillId="0" borderId="0" xfId="42" applyFont="1" applyFill="1" applyBorder="1" applyAlignment="1">
      <alignment/>
    </xf>
    <xf numFmtId="37" fontId="5" fillId="0" borderId="0" xfId="42" applyNumberFormat="1" applyFont="1" applyFill="1" applyBorder="1" applyAlignment="1">
      <alignment horizontal="center" wrapText="1"/>
    </xf>
    <xf numFmtId="171" fontId="5" fillId="0" borderId="13" xfId="42" applyFont="1" applyFill="1" applyBorder="1" applyAlignment="1">
      <alignment/>
    </xf>
    <xf numFmtId="171" fontId="6" fillId="0" borderId="15" xfId="42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" fontId="5" fillId="0" borderId="0" xfId="0" applyNumberFormat="1" applyFont="1" applyFill="1" applyAlignment="1">
      <alignment/>
    </xf>
    <xf numFmtId="171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10" xfId="42" applyFont="1" applyFill="1" applyBorder="1" applyAlignment="1">
      <alignment vertical="center" wrapText="1"/>
    </xf>
    <xf numFmtId="171" fontId="6" fillId="0" borderId="15" xfId="42" applyFont="1" applyFill="1" applyBorder="1" applyAlignment="1">
      <alignment vertical="center" wrapText="1"/>
    </xf>
    <xf numFmtId="171" fontId="54" fillId="0" borderId="0" xfId="42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171" fontId="6" fillId="0" borderId="10" xfId="42" applyFont="1" applyFill="1" applyBorder="1" applyAlignment="1">
      <alignment/>
    </xf>
    <xf numFmtId="171" fontId="6" fillId="0" borderId="0" xfId="42" applyFont="1" applyFill="1" applyBorder="1" applyAlignment="1">
      <alignment vertical="center" wrapText="1"/>
    </xf>
    <xf numFmtId="171" fontId="5" fillId="0" borderId="10" xfId="42" applyNumberFormat="1" applyFont="1" applyFill="1" applyBorder="1" applyAlignment="1">
      <alignment/>
    </xf>
    <xf numFmtId="171" fontId="5" fillId="0" borderId="10" xfId="42" applyFont="1" applyFill="1" applyBorder="1" applyAlignment="1">
      <alignment/>
    </xf>
    <xf numFmtId="0" fontId="6" fillId="0" borderId="10" xfId="58" applyFont="1" applyFill="1" applyBorder="1" applyAlignment="1">
      <alignment/>
      <protection/>
    </xf>
    <xf numFmtId="171" fontId="5" fillId="0" borderId="14" xfId="42" applyFont="1" applyFill="1" applyBorder="1" applyAlignment="1">
      <alignment/>
    </xf>
    <xf numFmtId="171" fontId="33" fillId="0" borderId="10" xfId="42" applyFont="1" applyFill="1" applyBorder="1" applyAlignment="1">
      <alignment/>
    </xf>
    <xf numFmtId="171" fontId="5" fillId="0" borderId="11" xfId="42" applyFont="1" applyFill="1" applyBorder="1" applyAlignment="1">
      <alignment vertical="center" wrapText="1"/>
    </xf>
    <xf numFmtId="171" fontId="33" fillId="0" borderId="16" xfId="42" applyFont="1" applyFill="1" applyBorder="1" applyAlignment="1">
      <alignment/>
    </xf>
    <xf numFmtId="171" fontId="33" fillId="0" borderId="15" xfId="42" applyFont="1" applyFill="1" applyBorder="1" applyAlignment="1">
      <alignment/>
    </xf>
    <xf numFmtId="171" fontId="6" fillId="0" borderId="10" xfId="42" applyNumberFormat="1" applyFont="1" applyFill="1" applyBorder="1" applyAlignment="1">
      <alignment horizontal="center"/>
    </xf>
    <xf numFmtId="171" fontId="5" fillId="0" borderId="10" xfId="42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3" fontId="6" fillId="0" borderId="14" xfId="0" applyNumberFormat="1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171" fontId="6" fillId="0" borderId="14" xfId="42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1" fontId="33" fillId="0" borderId="10" xfId="42" applyFont="1" applyFill="1" applyBorder="1" applyAlignment="1">
      <alignment horizontal="right"/>
    </xf>
    <xf numFmtId="171" fontId="33" fillId="0" borderId="14" xfId="42" applyFont="1" applyFill="1" applyBorder="1" applyAlignment="1">
      <alignment/>
    </xf>
    <xf numFmtId="171" fontId="34" fillId="0" borderId="14" xfId="42" applyFont="1" applyFill="1" applyBorder="1" applyAlignment="1">
      <alignment/>
    </xf>
    <xf numFmtId="171" fontId="34" fillId="0" borderId="10" xfId="42" applyFont="1" applyFill="1" applyBorder="1" applyAlignment="1">
      <alignment/>
    </xf>
    <xf numFmtId="171" fontId="37" fillId="0" borderId="10" xfId="42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1" fontId="5" fillId="0" borderId="18" xfId="42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6" fillId="0" borderId="10" xfId="58" applyFont="1" applyFill="1" applyBorder="1" applyAlignment="1">
      <alignment horizontal="center"/>
      <protection/>
    </xf>
    <xf numFmtId="171" fontId="8" fillId="0" borderId="10" xfId="42" applyFont="1" applyFill="1" applyBorder="1" applyAlignment="1">
      <alignment/>
    </xf>
    <xf numFmtId="171" fontId="54" fillId="0" borderId="15" xfId="42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2" fillId="0" borderId="10" xfId="58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2" fillId="0" borderId="19" xfId="58" applyFont="1" applyFill="1" applyBorder="1" applyAlignment="1">
      <alignment/>
      <protection/>
    </xf>
    <xf numFmtId="0" fontId="12" fillId="0" borderId="10" xfId="0" applyFont="1" applyFill="1" applyBorder="1" applyAlignment="1">
      <alignment/>
    </xf>
    <xf numFmtId="0" fontId="12" fillId="0" borderId="0" xfId="58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1" fontId="56" fillId="0" borderId="15" xfId="42" applyFont="1" applyFill="1" applyBorder="1" applyAlignment="1">
      <alignment/>
    </xf>
    <xf numFmtId="43" fontId="55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1" fontId="55" fillId="0" borderId="10" xfId="42" applyFont="1" applyFill="1" applyBorder="1" applyAlignment="1">
      <alignment/>
    </xf>
    <xf numFmtId="0" fontId="55" fillId="0" borderId="0" xfId="0" applyFont="1" applyFill="1" applyAlignment="1">
      <alignment/>
    </xf>
    <xf numFmtId="0" fontId="57" fillId="0" borderId="10" xfId="0" applyFont="1" applyFill="1" applyBorder="1" applyAlignment="1">
      <alignment/>
    </xf>
    <xf numFmtId="171" fontId="57" fillId="0" borderId="14" xfId="42" applyFont="1" applyFill="1" applyBorder="1" applyAlignment="1">
      <alignment/>
    </xf>
    <xf numFmtId="171" fontId="57" fillId="0" borderId="10" xfId="42" applyFont="1" applyFill="1" applyBorder="1" applyAlignment="1">
      <alignment/>
    </xf>
    <xf numFmtId="0" fontId="57" fillId="0" borderId="0" xfId="0" applyFont="1" applyFill="1" applyAlignment="1">
      <alignment/>
    </xf>
    <xf numFmtId="41" fontId="55" fillId="0" borderId="10" xfId="0" applyNumberFormat="1" applyFont="1" applyFill="1" applyBorder="1" applyAlignment="1">
      <alignment horizontal="left"/>
    </xf>
    <xf numFmtId="1" fontId="55" fillId="0" borderId="10" xfId="0" applyNumberFormat="1" applyFont="1" applyFill="1" applyBorder="1" applyAlignment="1">
      <alignment/>
    </xf>
    <xf numFmtId="171" fontId="55" fillId="0" borderId="10" xfId="42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5" fillId="0" borderId="10" xfId="0" applyFont="1" applyFill="1" applyBorder="1" applyAlignment="1">
      <alignment horizontal="left" vertical="center" wrapText="1" readingOrder="1"/>
    </xf>
    <xf numFmtId="0" fontId="55" fillId="0" borderId="0" xfId="0" applyFont="1" applyFill="1" applyBorder="1" applyAlignment="1">
      <alignment/>
    </xf>
    <xf numFmtId="0" fontId="55" fillId="0" borderId="10" xfId="58" applyFont="1" applyFill="1" applyBorder="1" applyAlignment="1">
      <alignment/>
      <protection/>
    </xf>
    <xf numFmtId="171" fontId="55" fillId="0" borderId="0" xfId="0" applyNumberFormat="1" applyFont="1" applyFill="1" applyBorder="1" applyAlignment="1">
      <alignment/>
    </xf>
    <xf numFmtId="0" fontId="55" fillId="0" borderId="19" xfId="58" applyFont="1" applyFill="1" applyBorder="1" applyAlignment="1">
      <alignment/>
      <protection/>
    </xf>
    <xf numFmtId="0" fontId="55" fillId="0" borderId="10" xfId="0" applyFont="1" applyFill="1" applyBorder="1" applyAlignment="1">
      <alignment horizontal="center"/>
    </xf>
    <xf numFmtId="171" fontId="57" fillId="0" borderId="11" xfId="42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171" fontId="57" fillId="0" borderId="0" xfId="42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171" fontId="55" fillId="0" borderId="10" xfId="42" applyNumberFormat="1" applyFont="1" applyFill="1" applyBorder="1" applyAlignment="1">
      <alignment/>
    </xf>
    <xf numFmtId="171" fontId="55" fillId="0" borderId="10" xfId="42" applyFont="1" applyFill="1" applyBorder="1" applyAlignment="1">
      <alignment vertical="center" wrapText="1"/>
    </xf>
    <xf numFmtId="171" fontId="55" fillId="0" borderId="10" xfId="42" applyFont="1" applyFill="1" applyBorder="1" applyAlignment="1">
      <alignment horizontal="left" vertical="center" wrapText="1"/>
    </xf>
    <xf numFmtId="171" fontId="37" fillId="0" borderId="16" xfId="42" applyFont="1" applyFill="1" applyBorder="1" applyAlignment="1">
      <alignment/>
    </xf>
    <xf numFmtId="37" fontId="57" fillId="0" borderId="0" xfId="42" applyNumberFormat="1" applyFont="1" applyFill="1" applyBorder="1" applyAlignment="1">
      <alignment horizontal="center" wrapText="1"/>
    </xf>
    <xf numFmtId="171" fontId="55" fillId="0" borderId="15" xfId="42" applyFont="1" applyFill="1" applyBorder="1" applyAlignment="1">
      <alignment vertical="center" wrapText="1"/>
    </xf>
    <xf numFmtId="0" fontId="55" fillId="0" borderId="10" xfId="0" applyFont="1" applyFill="1" applyBorder="1" applyAlignment="1" quotePrefix="1">
      <alignment/>
    </xf>
    <xf numFmtId="171" fontId="55" fillId="0" borderId="15" xfId="42" applyFont="1" applyFill="1" applyBorder="1" applyAlignment="1">
      <alignment/>
    </xf>
    <xf numFmtId="171" fontId="37" fillId="0" borderId="10" xfId="42" applyFont="1" applyFill="1" applyBorder="1" applyAlignment="1">
      <alignment horizontal="right"/>
    </xf>
    <xf numFmtId="171" fontId="55" fillId="0" borderId="0" xfId="42" applyFont="1" applyFill="1" applyBorder="1" applyAlignment="1">
      <alignment/>
    </xf>
    <xf numFmtId="41" fontId="55" fillId="0" borderId="0" xfId="0" applyNumberFormat="1" applyFont="1" applyFill="1" applyBorder="1" applyAlignment="1">
      <alignment horizontal="left"/>
    </xf>
    <xf numFmtId="0" fontId="55" fillId="0" borderId="14" xfId="0" applyFont="1" applyFill="1" applyBorder="1" applyAlignment="1">
      <alignment/>
    </xf>
    <xf numFmtId="43" fontId="6" fillId="0" borderId="0" xfId="42" applyNumberFormat="1" applyFont="1" applyFill="1" applyBorder="1" applyAlignment="1">
      <alignment/>
    </xf>
    <xf numFmtId="171" fontId="55" fillId="0" borderId="10" xfId="42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7" fontId="57" fillId="0" borderId="14" xfId="42" applyNumberFormat="1" applyFont="1" applyFill="1" applyBorder="1" applyAlignment="1">
      <alignment horizontal="center" wrapText="1"/>
    </xf>
    <xf numFmtId="37" fontId="57" fillId="0" borderId="19" xfId="42" applyNumberFormat="1" applyFont="1" applyFill="1" applyBorder="1" applyAlignment="1">
      <alignment horizontal="center" wrapText="1"/>
    </xf>
    <xf numFmtId="37" fontId="57" fillId="0" borderId="17" xfId="42" applyNumberFormat="1" applyFont="1" applyFill="1" applyBorder="1" applyAlignment="1">
      <alignment horizontal="center" wrapText="1"/>
    </xf>
    <xf numFmtId="37" fontId="5" fillId="0" borderId="14" xfId="42" applyNumberFormat="1" applyFont="1" applyFill="1" applyBorder="1" applyAlignment="1">
      <alignment horizontal="center" wrapText="1"/>
    </xf>
    <xf numFmtId="37" fontId="5" fillId="0" borderId="19" xfId="42" applyNumberFormat="1" applyFont="1" applyFill="1" applyBorder="1" applyAlignment="1">
      <alignment horizontal="center" wrapText="1"/>
    </xf>
    <xf numFmtId="37" fontId="5" fillId="0" borderId="17" xfId="42" applyNumberFormat="1" applyFont="1" applyFill="1" applyBorder="1" applyAlignment="1">
      <alignment horizontal="center" wrapText="1"/>
    </xf>
    <xf numFmtId="171" fontId="5" fillId="0" borderId="14" xfId="42" applyFont="1" applyFill="1" applyBorder="1" applyAlignment="1">
      <alignment horizontal="center"/>
    </xf>
    <xf numFmtId="171" fontId="5" fillId="0" borderId="19" xfId="42" applyFont="1" applyFill="1" applyBorder="1" applyAlignment="1">
      <alignment horizontal="center"/>
    </xf>
    <xf numFmtId="171" fontId="5" fillId="0" borderId="17" xfId="42" applyFont="1" applyFill="1" applyBorder="1" applyAlignment="1">
      <alignment horizontal="center"/>
    </xf>
    <xf numFmtId="41" fontId="57" fillId="0" borderId="14" xfId="0" applyNumberFormat="1" applyFont="1" applyFill="1" applyBorder="1" applyAlignment="1">
      <alignment horizontal="center" vertical="top" wrapText="1"/>
    </xf>
    <xf numFmtId="41" fontId="57" fillId="0" borderId="19" xfId="0" applyNumberFormat="1" applyFont="1" applyFill="1" applyBorder="1" applyAlignment="1">
      <alignment horizontal="center" vertical="top" wrapText="1"/>
    </xf>
    <xf numFmtId="41" fontId="57" fillId="0" borderId="17" xfId="0" applyNumberFormat="1" applyFont="1" applyFill="1" applyBorder="1" applyAlignment="1">
      <alignment horizontal="center" vertical="top" wrapText="1"/>
    </xf>
    <xf numFmtId="171" fontId="57" fillId="0" borderId="14" xfId="42" applyFont="1" applyFill="1" applyBorder="1" applyAlignment="1">
      <alignment horizontal="center"/>
    </xf>
    <xf numFmtId="171" fontId="57" fillId="0" borderId="19" xfId="42" applyFont="1" applyFill="1" applyBorder="1" applyAlignment="1">
      <alignment horizontal="center"/>
    </xf>
    <xf numFmtId="171" fontId="57" fillId="0" borderId="17" xfId="42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WITHOUT 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30" zoomScaleSheetLayoutView="130" workbookViewId="0" topLeftCell="A1">
      <selection activeCell="C3" sqref="C3"/>
    </sheetView>
  </sheetViews>
  <sheetFormatPr defaultColWidth="9.140625" defaultRowHeight="12.75"/>
  <cols>
    <col min="1" max="1" width="23.28125" style="1" customWidth="1"/>
    <col min="2" max="2" width="26.421875" style="1" customWidth="1"/>
    <col min="3" max="3" width="22.28125" style="1" customWidth="1"/>
    <col min="4" max="4" width="27.57421875" style="1" customWidth="1"/>
    <col min="5" max="5" width="17.7109375" style="15" customWidth="1"/>
    <col min="6" max="6" width="4.7109375" style="15" customWidth="1"/>
    <col min="7" max="7" width="17.28125" style="32" customWidth="1"/>
    <col min="8" max="16384" width="9.140625" style="1" customWidth="1"/>
  </cols>
  <sheetData>
    <row r="1" ht="15">
      <c r="A1" s="4" t="s">
        <v>0</v>
      </c>
    </row>
    <row r="2" spans="1:7" s="25" customFormat="1" ht="14.25">
      <c r="A2" s="98" t="s">
        <v>264</v>
      </c>
      <c r="B2" s="98"/>
      <c r="C2" s="98"/>
      <c r="D2" s="98"/>
      <c r="E2" s="14"/>
      <c r="F2" s="14"/>
      <c r="G2" s="30"/>
    </row>
    <row r="3" spans="5:7" s="25" customFormat="1" ht="14.25">
      <c r="E3" s="14"/>
      <c r="F3" s="14"/>
      <c r="G3" s="30"/>
    </row>
    <row r="4" spans="1:7" s="4" customFormat="1" ht="14.25">
      <c r="A4" s="2" t="s">
        <v>14</v>
      </c>
      <c r="B4" s="27" t="s">
        <v>21</v>
      </c>
      <c r="C4" s="2" t="s">
        <v>45</v>
      </c>
      <c r="D4" s="2" t="s">
        <v>72</v>
      </c>
      <c r="G4" s="31"/>
    </row>
    <row r="5" spans="1:4" s="4" customFormat="1" ht="14.25" customHeight="1">
      <c r="A5" s="5" t="s">
        <v>15</v>
      </c>
      <c r="B5" s="17">
        <f>'PLANNING AND DEVELOP'!F31</f>
        <v>1560000</v>
      </c>
      <c r="C5" s="17">
        <f>'PLANNING AND DEVELOP'!G31</f>
        <v>6000000</v>
      </c>
      <c r="D5" s="17">
        <f>'PLANNING AND DEVELOP'!H31</f>
        <v>0</v>
      </c>
    </row>
    <row r="6" spans="1:4" s="4" customFormat="1" ht="14.25" customHeight="1">
      <c r="A6" s="5" t="s">
        <v>16</v>
      </c>
      <c r="B6" s="17">
        <f>'TECHNICAL SERVICES'!F147</f>
        <v>126971000</v>
      </c>
      <c r="C6" s="17">
        <f>'TECHNICAL SERVICES'!G147</f>
        <v>170645000</v>
      </c>
      <c r="D6" s="17">
        <f>'TECHNICAL SERVICES'!H147</f>
        <v>155872000</v>
      </c>
    </row>
    <row r="7" spans="1:4" s="4" customFormat="1" ht="15">
      <c r="A7" s="5" t="s">
        <v>17</v>
      </c>
      <c r="B7" s="17">
        <f>COMMUNITY!F68</f>
        <v>6370000</v>
      </c>
      <c r="C7" s="17">
        <f>COMMUNITY!G68</f>
        <v>7350000</v>
      </c>
      <c r="D7" s="17">
        <f>COMMUNITY!H68</f>
        <v>1600000</v>
      </c>
    </row>
    <row r="8" spans="1:4" s="4" customFormat="1" ht="15">
      <c r="A8" s="5" t="s">
        <v>18</v>
      </c>
      <c r="B8" s="17">
        <f>FINANCE!F9</f>
        <v>2800000</v>
      </c>
      <c r="C8" s="17">
        <f>FINANCE!G12</f>
        <v>400000</v>
      </c>
      <c r="D8" s="17">
        <f>FINANCE!H12</f>
        <v>400000</v>
      </c>
    </row>
    <row r="9" spans="1:4" s="4" customFormat="1" ht="15">
      <c r="A9" s="5" t="s">
        <v>19</v>
      </c>
      <c r="B9" s="17">
        <f>'CORPORATE SERVICE'!F41</f>
        <v>2555000</v>
      </c>
      <c r="C9" s="17">
        <f>'CORPORATE SERVICE'!G41</f>
        <v>2065000</v>
      </c>
      <c r="D9" s="17">
        <f>'CORPORATE SERVICE'!H41</f>
        <v>400000</v>
      </c>
    </row>
    <row r="10" spans="1:4" s="4" customFormat="1" ht="15">
      <c r="A10" s="5" t="s">
        <v>51</v>
      </c>
      <c r="B10" s="39">
        <f>'REGIONAL OFFICES'!F12</f>
        <v>20000</v>
      </c>
      <c r="C10" s="39">
        <f>'REGIONAL OFFICES'!G12</f>
        <v>0</v>
      </c>
      <c r="D10" s="39">
        <f>'REGIONAL OFFICES'!H12</f>
        <v>0</v>
      </c>
    </row>
    <row r="11" spans="1:4" s="4" customFormat="1" ht="15" thickBot="1">
      <c r="A11" s="2" t="s">
        <v>6</v>
      </c>
      <c r="B11" s="8">
        <f>SUM(B5:B10)</f>
        <v>140276000</v>
      </c>
      <c r="C11" s="8">
        <f>SUM(C5:C10)</f>
        <v>186460000</v>
      </c>
      <c r="D11" s="8">
        <f>SUM(D5:D10)</f>
        <v>158272000</v>
      </c>
    </row>
    <row r="12" s="4" customFormat="1" ht="15" thickTop="1"/>
    <row r="13" spans="1:7" ht="15">
      <c r="A13" s="2" t="s">
        <v>44</v>
      </c>
      <c r="B13" s="27" t="s">
        <v>21</v>
      </c>
      <c r="C13" s="2" t="s">
        <v>45</v>
      </c>
      <c r="D13" s="2" t="s">
        <v>72</v>
      </c>
      <c r="G13" s="15"/>
    </row>
    <row r="14" spans="1:7" s="48" customFormat="1" ht="15">
      <c r="A14" s="83" t="s">
        <v>7</v>
      </c>
      <c r="B14" s="97">
        <f>'CORPORATE SERVICE'!F41+FINANCE!F12+'TECHNICAL SERVICES'!F149+COMMUNITY!F68+'REGIONAL OFFICES'!F12+'PLANNING AND DEVELOP'!F31</f>
        <v>38930000</v>
      </c>
      <c r="C14" s="97">
        <f>'CORPORATE SERVICE'!G41+FINANCE!G12+'TECHNICAL SERVICES'!G149+COMMUNITY!G68+'REGIONAL OFFICES'!G12+'PLANNING AND DEVELOP'!G31</f>
        <v>69695000</v>
      </c>
      <c r="D14" s="97">
        <f>'CORPORATE SERVICE'!H41+FINANCE!H12+'TECHNICAL SERVICES'!H149+COMMUNITY!H68+'REGIONAL OFFICES'!H12+'PLANNING AND DEVELOP'!H31</f>
        <v>36130000</v>
      </c>
      <c r="E14" s="46"/>
      <c r="F14" s="46"/>
      <c r="G14" s="47"/>
    </row>
    <row r="15" spans="1:4" ht="15">
      <c r="A15" s="5" t="s">
        <v>23</v>
      </c>
      <c r="B15" s="29">
        <f>'TECHNICAL SERVICES'!F113</f>
        <v>85346000</v>
      </c>
      <c r="C15" s="29">
        <f>'TECHNICAL SERVICES'!G113</f>
        <v>91765000</v>
      </c>
      <c r="D15" s="29">
        <f>'TECHNICAL SERVICES'!H113</f>
        <v>97142000</v>
      </c>
    </row>
    <row r="16" spans="1:4" ht="15">
      <c r="A16" s="5" t="s">
        <v>24</v>
      </c>
      <c r="B16" s="29">
        <v>16000000</v>
      </c>
      <c r="C16" s="29">
        <f>'TECHNICAL SERVICES'!G50</f>
        <v>25000000</v>
      </c>
      <c r="D16" s="29">
        <f>'TECHNICAL SERVICES'!H50</f>
        <v>25000000</v>
      </c>
    </row>
    <row r="17" spans="1:4" ht="15.75" thickBot="1">
      <c r="A17" s="2" t="s">
        <v>6</v>
      </c>
      <c r="B17" s="42">
        <f>SUM(B14:B16)</f>
        <v>140276000</v>
      </c>
      <c r="C17" s="42">
        <f>SUM(C14:C16)</f>
        <v>186460000</v>
      </c>
      <c r="D17" s="42">
        <f>SUM(D14:D16)</f>
        <v>158272000</v>
      </c>
    </row>
    <row r="18" ht="15.7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view="pageBreakPreview" zoomScale="90" zoomScaleSheetLayoutView="90" zoomScalePageLayoutView="0" workbookViewId="0" topLeftCell="A1">
      <selection activeCell="E1" sqref="E1"/>
    </sheetView>
  </sheetViews>
  <sheetFormatPr defaultColWidth="19.140625" defaultRowHeight="12.75"/>
  <cols>
    <col min="1" max="1" width="9.28125" style="1" customWidth="1"/>
    <col min="2" max="2" width="10.00390625" style="1" customWidth="1"/>
    <col min="3" max="3" width="11.00390625" style="1" customWidth="1"/>
    <col min="4" max="4" width="24.421875" style="1" customWidth="1"/>
    <col min="5" max="5" width="12.28125" style="1" customWidth="1"/>
    <col min="6" max="6" width="18.57421875" style="15" customWidth="1"/>
    <col min="7" max="7" width="17.28125" style="15" customWidth="1"/>
    <col min="8" max="8" width="17.28125" style="1" customWidth="1"/>
    <col min="9" max="16384" width="19.140625" style="1" customWidth="1"/>
  </cols>
  <sheetData>
    <row r="1" spans="1:7" ht="15">
      <c r="A1" s="4" t="s">
        <v>265</v>
      </c>
      <c r="E1" s="41"/>
      <c r="F1" s="18"/>
      <c r="G1" s="18"/>
    </row>
    <row r="2" spans="1:8" ht="15">
      <c r="A2" s="25" t="s">
        <v>235</v>
      </c>
      <c r="F2" s="36"/>
      <c r="G2" s="36"/>
      <c r="H2" s="9"/>
    </row>
    <row r="3" spans="2:8" ht="16.5" customHeight="1">
      <c r="B3" s="9"/>
      <c r="C3" s="9"/>
      <c r="D3" s="25"/>
      <c r="E3" s="9"/>
      <c r="F3" s="14"/>
      <c r="G3" s="14"/>
      <c r="H3" s="14"/>
    </row>
    <row r="4" spans="2:8" ht="16.5" customHeight="1">
      <c r="B4" s="9"/>
      <c r="C4" s="9"/>
      <c r="D4" s="25"/>
      <c r="E4" s="9"/>
      <c r="F4" s="14"/>
      <c r="G4" s="14"/>
      <c r="H4" s="14"/>
    </row>
    <row r="5" spans="1:8" ht="16.5" customHeight="1">
      <c r="A5" s="135" t="s">
        <v>53</v>
      </c>
      <c r="B5" s="135"/>
      <c r="C5" s="135"/>
      <c r="D5" s="135"/>
      <c r="E5" s="135"/>
      <c r="F5" s="135"/>
      <c r="G5" s="135"/>
      <c r="H5" s="135"/>
    </row>
    <row r="6" spans="1:8" ht="16.5" customHeight="1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21</v>
      </c>
      <c r="G6" s="3" t="s">
        <v>45</v>
      </c>
      <c r="H6" s="3" t="s">
        <v>72</v>
      </c>
    </row>
    <row r="7" spans="1:8" ht="15">
      <c r="A7" s="5" t="s">
        <v>25</v>
      </c>
      <c r="B7" s="67">
        <v>281</v>
      </c>
      <c r="C7" s="67">
        <v>414102</v>
      </c>
      <c r="D7" s="5" t="s">
        <v>201</v>
      </c>
      <c r="E7" s="66" t="s">
        <v>7</v>
      </c>
      <c r="F7" s="17">
        <v>800000</v>
      </c>
      <c r="G7" s="17">
        <v>400000</v>
      </c>
      <c r="H7" s="17">
        <v>400000</v>
      </c>
    </row>
    <row r="8" spans="1:8" ht="16.5" customHeight="1">
      <c r="A8" s="67" t="s">
        <v>25</v>
      </c>
      <c r="B8" s="68">
        <v>702</v>
      </c>
      <c r="C8" s="68">
        <v>415525</v>
      </c>
      <c r="D8" s="67" t="s">
        <v>190</v>
      </c>
      <c r="E8" s="67" t="s">
        <v>7</v>
      </c>
      <c r="F8" s="39">
        <v>2000000</v>
      </c>
      <c r="G8" s="39">
        <v>0</v>
      </c>
      <c r="H8" s="39">
        <v>0</v>
      </c>
    </row>
    <row r="9" spans="1:8" ht="16.5" customHeight="1" thickBot="1">
      <c r="A9" s="136" t="s">
        <v>6</v>
      </c>
      <c r="B9" s="137"/>
      <c r="C9" s="137"/>
      <c r="D9" s="137"/>
      <c r="E9" s="138"/>
      <c r="F9" s="8">
        <f>SUM(F7:F8)</f>
        <v>2800000</v>
      </c>
      <c r="G9" s="8">
        <f>SUM(G7:G8)</f>
        <v>400000</v>
      </c>
      <c r="H9" s="8">
        <f>SUM(H7:H8)</f>
        <v>400000</v>
      </c>
    </row>
    <row r="10" spans="2:8" ht="16.5" customHeight="1" thickTop="1">
      <c r="B10" s="9"/>
      <c r="C10" s="9"/>
      <c r="D10" s="25"/>
      <c r="E10" s="9"/>
      <c r="F10" s="14"/>
      <c r="G10" s="14"/>
      <c r="H10" s="14"/>
    </row>
    <row r="11" spans="2:8" ht="16.5" customHeight="1">
      <c r="B11" s="9"/>
      <c r="C11" s="9"/>
      <c r="D11" s="25"/>
      <c r="E11" s="9"/>
      <c r="F11" s="14"/>
      <c r="G11" s="14"/>
      <c r="H11" s="14"/>
    </row>
    <row r="12" spans="1:8" ht="15" customHeight="1">
      <c r="A12" s="43" t="s">
        <v>29</v>
      </c>
      <c r="C12" s="26"/>
      <c r="D12" s="26"/>
      <c r="E12" s="26"/>
      <c r="F12" s="60">
        <f>SUM(F9)</f>
        <v>2800000</v>
      </c>
      <c r="G12" s="60">
        <f>SUM(G9)</f>
        <v>400000</v>
      </c>
      <c r="H12" s="60">
        <f>SUM(H9)</f>
        <v>400000</v>
      </c>
    </row>
  </sheetData>
  <sheetProtection/>
  <mergeCells count="2">
    <mergeCell ref="A5:H5"/>
    <mergeCell ref="A9:E9"/>
  </mergeCells>
  <printOptions/>
  <pageMargins left="1.313031496062992" right="0.7480314960629921" top="0.984251968503937" bottom="0.984251968503937" header="0.5118110236220472" footer="0.511811023622047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1"/>
  <sheetViews>
    <sheetView view="pageBreakPreview" zoomScale="110" zoomScaleSheetLayoutView="110" zoomScalePageLayoutView="0" workbookViewId="0" topLeftCell="A26">
      <selection activeCell="H45" sqref="H45"/>
    </sheetView>
  </sheetViews>
  <sheetFormatPr defaultColWidth="21.421875" defaultRowHeight="12.75"/>
  <cols>
    <col min="1" max="1" width="5.28125" style="1" customWidth="1"/>
    <col min="2" max="2" width="7.00390625" style="32" customWidth="1"/>
    <col min="3" max="3" width="7.7109375" style="1" customWidth="1"/>
    <col min="4" max="4" width="69.00390625" style="1" customWidth="1"/>
    <col min="5" max="5" width="12.28125" style="1" customWidth="1"/>
    <col min="6" max="6" width="14.8515625" style="1" customWidth="1"/>
    <col min="7" max="7" width="14.28125" style="1" customWidth="1"/>
    <col min="8" max="8" width="16.8515625" style="1" customWidth="1"/>
    <col min="9" max="16384" width="21.421875" style="1" customWidth="1"/>
  </cols>
  <sheetData>
    <row r="1" spans="1:8" ht="15">
      <c r="A1" s="4" t="s">
        <v>266</v>
      </c>
      <c r="C1" s="4"/>
      <c r="E1" s="4"/>
      <c r="F1" s="4"/>
      <c r="G1" s="4"/>
      <c r="H1" s="4"/>
    </row>
    <row r="2" spans="1:2" s="4" customFormat="1" ht="14.25">
      <c r="A2" s="4" t="s">
        <v>10</v>
      </c>
      <c r="B2" s="31"/>
    </row>
    <row r="3" s="4" customFormat="1" ht="14.25">
      <c r="B3" s="31"/>
    </row>
    <row r="4" spans="1:8" ht="15">
      <c r="A4" s="135" t="s">
        <v>46</v>
      </c>
      <c r="B4" s="135"/>
      <c r="C4" s="135"/>
      <c r="D4" s="135"/>
      <c r="E4" s="135"/>
      <c r="F4" s="135"/>
      <c r="G4" s="135"/>
      <c r="H4" s="135"/>
    </row>
    <row r="5" spans="1:8" ht="15">
      <c r="A5" s="2" t="s">
        <v>1</v>
      </c>
      <c r="B5" s="61" t="s">
        <v>2</v>
      </c>
      <c r="C5" s="2" t="s">
        <v>3</v>
      </c>
      <c r="D5" s="2" t="s">
        <v>4</v>
      </c>
      <c r="E5" s="2" t="s">
        <v>5</v>
      </c>
      <c r="F5" s="27" t="s">
        <v>21</v>
      </c>
      <c r="G5" s="27" t="s">
        <v>45</v>
      </c>
      <c r="H5" s="2" t="s">
        <v>72</v>
      </c>
    </row>
    <row r="6" spans="1:8" ht="15">
      <c r="A6" s="5" t="s">
        <v>25</v>
      </c>
      <c r="B6" s="28">
        <v>694</v>
      </c>
      <c r="C6" s="5">
        <v>411200</v>
      </c>
      <c r="D6" s="5" t="s">
        <v>73</v>
      </c>
      <c r="E6" s="28" t="s">
        <v>7</v>
      </c>
      <c r="F6" s="17">
        <v>500000</v>
      </c>
      <c r="G6" s="17">
        <v>0</v>
      </c>
      <c r="H6" s="62">
        <v>0</v>
      </c>
    </row>
    <row r="7" spans="1:8" ht="15">
      <c r="A7" s="5" t="s">
        <v>25</v>
      </c>
      <c r="B7" s="28">
        <v>694</v>
      </c>
      <c r="C7" s="5">
        <v>411201</v>
      </c>
      <c r="D7" s="5" t="s">
        <v>74</v>
      </c>
      <c r="E7" s="28" t="s">
        <v>7</v>
      </c>
      <c r="F7" s="17">
        <v>100000</v>
      </c>
      <c r="G7" s="17">
        <v>100000</v>
      </c>
      <c r="H7" s="62">
        <v>0</v>
      </c>
    </row>
    <row r="8" spans="1:8" ht="15">
      <c r="A8" s="5" t="s">
        <v>25</v>
      </c>
      <c r="B8" s="28">
        <v>694</v>
      </c>
      <c r="C8" s="5">
        <v>411202</v>
      </c>
      <c r="D8" s="5" t="s">
        <v>75</v>
      </c>
      <c r="E8" s="28" t="s">
        <v>7</v>
      </c>
      <c r="F8" s="17">
        <v>150000</v>
      </c>
      <c r="G8" s="17">
        <v>50000</v>
      </c>
      <c r="H8" s="62">
        <v>0</v>
      </c>
    </row>
    <row r="9" spans="1:8" ht="15">
      <c r="A9" s="5" t="s">
        <v>25</v>
      </c>
      <c r="B9" s="28">
        <v>694</v>
      </c>
      <c r="C9" s="5">
        <v>411203</v>
      </c>
      <c r="D9" s="5" t="s">
        <v>76</v>
      </c>
      <c r="E9" s="28" t="s">
        <v>7</v>
      </c>
      <c r="F9" s="17">
        <v>50000</v>
      </c>
      <c r="G9" s="17">
        <v>0</v>
      </c>
      <c r="H9" s="62">
        <v>0</v>
      </c>
    </row>
    <row r="10" spans="1:8" ht="15">
      <c r="A10" s="5" t="s">
        <v>25</v>
      </c>
      <c r="B10" s="28">
        <v>694</v>
      </c>
      <c r="C10" s="5">
        <v>411204</v>
      </c>
      <c r="D10" s="5" t="s">
        <v>77</v>
      </c>
      <c r="E10" s="28" t="s">
        <v>7</v>
      </c>
      <c r="F10" s="39">
        <v>0</v>
      </c>
      <c r="G10" s="39">
        <v>1000000</v>
      </c>
      <c r="H10" s="63">
        <v>0</v>
      </c>
    </row>
    <row r="11" spans="1:8" ht="15">
      <c r="A11" s="5" t="s">
        <v>25</v>
      </c>
      <c r="B11" s="28">
        <v>694</v>
      </c>
      <c r="C11" s="5">
        <v>411205</v>
      </c>
      <c r="D11" s="5" t="s">
        <v>78</v>
      </c>
      <c r="E11" s="28" t="s">
        <v>7</v>
      </c>
      <c r="F11" s="39">
        <v>15000</v>
      </c>
      <c r="G11" s="39">
        <v>15000</v>
      </c>
      <c r="H11" s="63">
        <v>0</v>
      </c>
    </row>
    <row r="12" spans="1:8" ht="15">
      <c r="A12" s="5" t="s">
        <v>25</v>
      </c>
      <c r="B12" s="28">
        <v>694</v>
      </c>
      <c r="C12" s="5">
        <v>411206</v>
      </c>
      <c r="D12" s="5" t="s">
        <v>79</v>
      </c>
      <c r="E12" s="28" t="s">
        <v>7</v>
      </c>
      <c r="F12" s="39">
        <v>0</v>
      </c>
      <c r="G12" s="39">
        <v>200000</v>
      </c>
      <c r="H12" s="63">
        <v>0</v>
      </c>
    </row>
    <row r="13" spans="1:8" ht="15">
      <c r="A13" s="5" t="s">
        <v>25</v>
      </c>
      <c r="B13" s="28">
        <v>694</v>
      </c>
      <c r="C13" s="5">
        <v>411207</v>
      </c>
      <c r="D13" s="5" t="s">
        <v>80</v>
      </c>
      <c r="E13" s="28" t="s">
        <v>7</v>
      </c>
      <c r="F13" s="86">
        <v>230000</v>
      </c>
      <c r="G13" s="39">
        <v>0</v>
      </c>
      <c r="H13" s="63">
        <v>0</v>
      </c>
    </row>
    <row r="14" spans="1:8" ht="15">
      <c r="A14" s="5" t="s">
        <v>25</v>
      </c>
      <c r="B14" s="28">
        <v>694</v>
      </c>
      <c r="C14" s="5">
        <v>411208</v>
      </c>
      <c r="D14" s="5" t="s">
        <v>81</v>
      </c>
      <c r="E14" s="28" t="s">
        <v>7</v>
      </c>
      <c r="F14" s="39">
        <v>150000</v>
      </c>
      <c r="G14" s="39">
        <v>0</v>
      </c>
      <c r="H14" s="63">
        <v>0</v>
      </c>
    </row>
    <row r="15" spans="1:8" ht="15">
      <c r="A15" s="5" t="s">
        <v>25</v>
      </c>
      <c r="B15" s="28">
        <v>694</v>
      </c>
      <c r="C15" s="5">
        <v>411213</v>
      </c>
      <c r="D15" s="5" t="s">
        <v>82</v>
      </c>
      <c r="E15" s="28" t="s">
        <v>7</v>
      </c>
      <c r="F15" s="39">
        <v>200000</v>
      </c>
      <c r="G15" s="39">
        <v>0</v>
      </c>
      <c r="H15" s="63">
        <v>0</v>
      </c>
    </row>
    <row r="16" spans="1:8" ht="15">
      <c r="A16" s="5" t="s">
        <v>25</v>
      </c>
      <c r="B16" s="28">
        <v>694</v>
      </c>
      <c r="C16" s="5">
        <v>411214</v>
      </c>
      <c r="D16" s="5" t="s">
        <v>83</v>
      </c>
      <c r="E16" s="28" t="s">
        <v>7</v>
      </c>
      <c r="F16" s="39">
        <v>500000</v>
      </c>
      <c r="G16" s="39">
        <v>0</v>
      </c>
      <c r="H16" s="63"/>
    </row>
    <row r="17" spans="1:8" ht="15">
      <c r="A17" s="5" t="s">
        <v>25</v>
      </c>
      <c r="B17" s="28">
        <v>694</v>
      </c>
      <c r="C17" s="5">
        <v>411215</v>
      </c>
      <c r="D17" s="5" t="s">
        <v>84</v>
      </c>
      <c r="E17" s="28" t="s">
        <v>7</v>
      </c>
      <c r="F17" s="39"/>
      <c r="G17" s="39">
        <v>300000</v>
      </c>
      <c r="H17" s="63">
        <v>0</v>
      </c>
    </row>
    <row r="18" spans="1:8" ht="15">
      <c r="A18" s="5" t="s">
        <v>25</v>
      </c>
      <c r="B18" s="28">
        <v>694</v>
      </c>
      <c r="C18" s="5">
        <v>411216</v>
      </c>
      <c r="D18" s="5" t="s">
        <v>85</v>
      </c>
      <c r="E18" s="28" t="s">
        <v>7</v>
      </c>
      <c r="F18" s="96">
        <v>200000</v>
      </c>
      <c r="G18" s="39">
        <v>0</v>
      </c>
      <c r="H18" s="63">
        <v>0</v>
      </c>
    </row>
    <row r="19" spans="1:8" ht="15">
      <c r="A19" s="5" t="s">
        <v>25</v>
      </c>
      <c r="B19" s="28">
        <v>694</v>
      </c>
      <c r="C19" s="5">
        <v>411217</v>
      </c>
      <c r="D19" s="5" t="s">
        <v>86</v>
      </c>
      <c r="E19" s="28" t="s">
        <v>7</v>
      </c>
      <c r="F19" s="39">
        <v>0</v>
      </c>
      <c r="G19" s="39">
        <v>0</v>
      </c>
      <c r="H19" s="63">
        <v>0</v>
      </c>
    </row>
    <row r="20" spans="1:8" ht="15.75" thickBot="1">
      <c r="A20" s="142" t="s">
        <v>6</v>
      </c>
      <c r="B20" s="143"/>
      <c r="C20" s="143"/>
      <c r="D20" s="143"/>
      <c r="E20" s="144"/>
      <c r="F20" s="8">
        <f>SUM(F6:F19)</f>
        <v>2095000</v>
      </c>
      <c r="G20" s="8">
        <f>SUM(G6:G19)</f>
        <v>1665000</v>
      </c>
      <c r="H20" s="8">
        <f>SUM(H6:H19)</f>
        <v>0</v>
      </c>
    </row>
    <row r="21" spans="1:8" ht="15.75" thickTop="1">
      <c r="A21" s="22"/>
      <c r="B21" s="22"/>
      <c r="C21" s="22"/>
      <c r="D21" s="22"/>
      <c r="E21" s="22"/>
      <c r="F21" s="14"/>
      <c r="G21" s="14"/>
      <c r="H21" s="14"/>
    </row>
    <row r="22" spans="1:8" ht="15">
      <c r="A22" s="22"/>
      <c r="B22" s="22"/>
      <c r="C22" s="22"/>
      <c r="D22" s="22"/>
      <c r="E22" s="22"/>
      <c r="F22" s="14"/>
      <c r="G22" s="14"/>
      <c r="H22" s="14"/>
    </row>
    <row r="23" spans="1:8" ht="15">
      <c r="A23" s="135" t="s">
        <v>87</v>
      </c>
      <c r="B23" s="135"/>
      <c r="C23" s="135"/>
      <c r="D23" s="135"/>
      <c r="E23" s="135"/>
      <c r="F23" s="135"/>
      <c r="G23" s="135"/>
      <c r="H23" s="135"/>
    </row>
    <row r="24" spans="1:8" ht="15">
      <c r="A24" s="2" t="s">
        <v>1</v>
      </c>
      <c r="B24" s="61" t="s">
        <v>2</v>
      </c>
      <c r="C24" s="2" t="s">
        <v>3</v>
      </c>
      <c r="D24" s="2" t="s">
        <v>4</v>
      </c>
      <c r="E24" s="2" t="s">
        <v>5</v>
      </c>
      <c r="F24" s="27" t="s">
        <v>21</v>
      </c>
      <c r="G24" s="27" t="s">
        <v>45</v>
      </c>
      <c r="H24" s="2" t="s">
        <v>72</v>
      </c>
    </row>
    <row r="25" spans="1:8" ht="15">
      <c r="A25" s="5" t="s">
        <v>25</v>
      </c>
      <c r="B25" s="28">
        <v>694</v>
      </c>
      <c r="C25" s="5">
        <v>411219</v>
      </c>
      <c r="D25" s="5" t="s">
        <v>88</v>
      </c>
      <c r="E25" s="5" t="s">
        <v>7</v>
      </c>
      <c r="F25" s="64">
        <v>0</v>
      </c>
      <c r="G25" s="64">
        <v>0</v>
      </c>
      <c r="H25" s="17">
        <v>0</v>
      </c>
    </row>
    <row r="26" spans="1:8" ht="15.75" thickBot="1">
      <c r="A26" s="139" t="s">
        <v>6</v>
      </c>
      <c r="B26" s="140"/>
      <c r="C26" s="140"/>
      <c r="D26" s="140"/>
      <c r="E26" s="141"/>
      <c r="F26" s="38">
        <f>SUM(F25:F25)</f>
        <v>0</v>
      </c>
      <c r="G26" s="8">
        <f>SUM(G25:G25)</f>
        <v>0</v>
      </c>
      <c r="H26" s="8">
        <f>SUM(H25:H25)</f>
        <v>0</v>
      </c>
    </row>
    <row r="27" spans="1:8" ht="15.75" thickTop="1">
      <c r="A27" s="22"/>
      <c r="B27" s="22"/>
      <c r="C27" s="22"/>
      <c r="D27" s="22"/>
      <c r="E27" s="22"/>
      <c r="F27" s="14"/>
      <c r="G27" s="14"/>
      <c r="H27" s="14"/>
    </row>
    <row r="28" spans="1:8" ht="15.75" customHeight="1">
      <c r="A28" s="22"/>
      <c r="B28" s="22"/>
      <c r="C28" s="22"/>
      <c r="D28" s="22"/>
      <c r="E28" s="22"/>
      <c r="F28" s="14"/>
      <c r="G28" s="14"/>
      <c r="H28" s="14"/>
    </row>
    <row r="29" spans="1:8" ht="15" customHeight="1">
      <c r="A29" s="135" t="s">
        <v>89</v>
      </c>
      <c r="B29" s="135"/>
      <c r="C29" s="135"/>
      <c r="D29" s="135"/>
      <c r="E29" s="135"/>
      <c r="F29" s="135"/>
      <c r="G29" s="135"/>
      <c r="H29" s="135"/>
    </row>
    <row r="30" spans="1:8" ht="15">
      <c r="A30" s="2" t="s">
        <v>1</v>
      </c>
      <c r="B30" s="61" t="s">
        <v>2</v>
      </c>
      <c r="C30" s="2" t="s">
        <v>3</v>
      </c>
      <c r="D30" s="2" t="s">
        <v>4</v>
      </c>
      <c r="E30" s="2" t="s">
        <v>5</v>
      </c>
      <c r="F30" s="27" t="s">
        <v>21</v>
      </c>
      <c r="G30" s="27" t="s">
        <v>45</v>
      </c>
      <c r="H30" s="2" t="s">
        <v>72</v>
      </c>
    </row>
    <row r="31" spans="1:8" ht="15">
      <c r="A31" s="5" t="s">
        <v>25</v>
      </c>
      <c r="B31" s="28">
        <v>694</v>
      </c>
      <c r="C31" s="5">
        <v>411223</v>
      </c>
      <c r="D31" s="5" t="s">
        <v>90</v>
      </c>
      <c r="E31" s="5" t="s">
        <v>7</v>
      </c>
      <c r="F31" s="64">
        <v>60000</v>
      </c>
      <c r="G31" s="64">
        <v>0</v>
      </c>
      <c r="H31" s="17">
        <v>0</v>
      </c>
    </row>
    <row r="32" spans="1:8" ht="15.75" customHeight="1" thickBot="1">
      <c r="A32" s="139" t="s">
        <v>6</v>
      </c>
      <c r="B32" s="140"/>
      <c r="C32" s="140"/>
      <c r="D32" s="140"/>
      <c r="E32" s="141"/>
      <c r="F32" s="38">
        <f>SUM(F31:F31)</f>
        <v>60000</v>
      </c>
      <c r="G32" s="8">
        <f>SUM(G31:G31)</f>
        <v>0</v>
      </c>
      <c r="H32" s="8">
        <f>SUM(H31:H31)</f>
        <v>0</v>
      </c>
    </row>
    <row r="33" spans="1:8" ht="15.75" thickTop="1">
      <c r="A33" s="22"/>
      <c r="B33" s="22"/>
      <c r="C33" s="22"/>
      <c r="D33" s="22"/>
      <c r="E33" s="22"/>
      <c r="F33" s="14"/>
      <c r="G33" s="14"/>
      <c r="H33" s="14"/>
    </row>
    <row r="34" spans="1:8" ht="15">
      <c r="A34" s="22"/>
      <c r="B34" s="22"/>
      <c r="C34" s="22"/>
      <c r="D34" s="22"/>
      <c r="E34" s="22"/>
      <c r="F34" s="14"/>
      <c r="G34" s="14"/>
      <c r="H34" s="14"/>
    </row>
    <row r="35" spans="1:8" ht="15" customHeight="1">
      <c r="A35" s="135" t="s">
        <v>91</v>
      </c>
      <c r="B35" s="135"/>
      <c r="C35" s="135"/>
      <c r="D35" s="135"/>
      <c r="E35" s="135"/>
      <c r="F35" s="135"/>
      <c r="G35" s="135"/>
      <c r="H35" s="135"/>
    </row>
    <row r="36" spans="1:8" ht="15">
      <c r="A36" s="2" t="s">
        <v>1</v>
      </c>
      <c r="B36" s="61" t="s">
        <v>2</v>
      </c>
      <c r="C36" s="2" t="s">
        <v>3</v>
      </c>
      <c r="D36" s="2" t="s">
        <v>4</v>
      </c>
      <c r="E36" s="2" t="s">
        <v>5</v>
      </c>
      <c r="F36" s="27" t="s">
        <v>21</v>
      </c>
      <c r="G36" s="27" t="s">
        <v>45</v>
      </c>
      <c r="H36" s="2" t="s">
        <v>72</v>
      </c>
    </row>
    <row r="37" spans="1:8" ht="15">
      <c r="A37" s="5" t="s">
        <v>25</v>
      </c>
      <c r="B37" s="28">
        <v>281</v>
      </c>
      <c r="C37" s="5">
        <v>414103</v>
      </c>
      <c r="D37" s="5" t="s">
        <v>200</v>
      </c>
      <c r="E37" s="28" t="s">
        <v>7</v>
      </c>
      <c r="F37" s="64">
        <v>400000</v>
      </c>
      <c r="G37" s="64">
        <v>400000</v>
      </c>
      <c r="H37" s="17">
        <v>400000</v>
      </c>
    </row>
    <row r="38" spans="1:8" ht="15.75" customHeight="1" thickBot="1">
      <c r="A38" s="139" t="s">
        <v>6</v>
      </c>
      <c r="B38" s="140"/>
      <c r="C38" s="140"/>
      <c r="D38" s="140"/>
      <c r="E38" s="141"/>
      <c r="F38" s="38">
        <f>SUM(F37:F37)</f>
        <v>400000</v>
      </c>
      <c r="G38" s="82">
        <f>SUM(G37:G37)</f>
        <v>400000</v>
      </c>
      <c r="H38" s="8">
        <f>SUM(H37:H37)</f>
        <v>400000</v>
      </c>
    </row>
    <row r="39" ht="15.75" thickTop="1"/>
    <row r="40" spans="1:8" ht="15">
      <c r="A40" s="22"/>
      <c r="B40" s="22"/>
      <c r="C40" s="22"/>
      <c r="D40" s="22"/>
      <c r="E40" s="22"/>
      <c r="F40" s="14"/>
      <c r="G40" s="14"/>
      <c r="H40" s="14"/>
    </row>
    <row r="41" spans="1:8" ht="15">
      <c r="A41" s="4" t="s">
        <v>30</v>
      </c>
      <c r="F41" s="65">
        <f>SUM(+F32+F26+F20+F38)</f>
        <v>2555000</v>
      </c>
      <c r="G41" s="65">
        <f>SUM(+G32+G26+G20+G38)</f>
        <v>2065000</v>
      </c>
      <c r="H41" s="65">
        <f>SUM(+H32+H26+H20+H38)</f>
        <v>400000</v>
      </c>
    </row>
  </sheetData>
  <sheetProtection/>
  <mergeCells count="8">
    <mergeCell ref="A38:E38"/>
    <mergeCell ref="A29:H29"/>
    <mergeCell ref="A32:E32"/>
    <mergeCell ref="A35:H35"/>
    <mergeCell ref="A4:H4"/>
    <mergeCell ref="A20:E20"/>
    <mergeCell ref="A23:H23"/>
    <mergeCell ref="A26:E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Q149"/>
  <sheetViews>
    <sheetView showGridLines="0" view="pageBreakPreview" zoomScaleSheetLayoutView="100" workbookViewId="0" topLeftCell="A1">
      <selection activeCell="J1" sqref="J1:J16384"/>
    </sheetView>
  </sheetViews>
  <sheetFormatPr defaultColWidth="9.140625" defaultRowHeight="12.75"/>
  <cols>
    <col min="1" max="1" width="7.421875" style="1" customWidth="1"/>
    <col min="2" max="2" width="6.57421875" style="1" customWidth="1"/>
    <col min="3" max="3" width="9.140625" style="1" customWidth="1"/>
    <col min="4" max="4" width="68.140625" style="1" customWidth="1"/>
    <col min="5" max="5" width="11.57421875" style="1" customWidth="1"/>
    <col min="6" max="6" width="16.421875" style="15" customWidth="1"/>
    <col min="7" max="8" width="17.7109375" style="15" customWidth="1"/>
    <col min="9" max="9" width="16.28125" style="9" bestFit="1" customWidth="1"/>
    <col min="10" max="10" width="15.140625" style="9" bestFit="1" customWidth="1"/>
    <col min="11" max="11" width="15.28125" style="9" bestFit="1" customWidth="1"/>
    <col min="12" max="16384" width="9.140625" style="9" customWidth="1"/>
  </cols>
  <sheetData>
    <row r="1" spans="1:8" s="1" customFormat="1" ht="15">
      <c r="A1" s="4" t="s">
        <v>265</v>
      </c>
      <c r="F1" s="15"/>
      <c r="G1" s="15"/>
      <c r="H1" s="15"/>
    </row>
    <row r="2" spans="1:8" s="1" customFormat="1" ht="15">
      <c r="A2" s="4" t="s">
        <v>8</v>
      </c>
      <c r="F2" s="36"/>
      <c r="G2" s="15"/>
      <c r="H2" s="15"/>
    </row>
    <row r="3" spans="1:8" s="1" customFormat="1" ht="15">
      <c r="A3" s="4"/>
      <c r="F3" s="15"/>
      <c r="G3" s="15"/>
      <c r="H3" s="15"/>
    </row>
    <row r="4" spans="1:8" s="1" customFormat="1" ht="15">
      <c r="A4" s="145" t="s">
        <v>13</v>
      </c>
      <c r="B4" s="146"/>
      <c r="C4" s="146"/>
      <c r="D4" s="146"/>
      <c r="E4" s="146"/>
      <c r="F4" s="146"/>
      <c r="G4" s="146"/>
      <c r="H4" s="147"/>
    </row>
    <row r="5" spans="1:218" s="4" customFormat="1" ht="18.7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54" t="s">
        <v>21</v>
      </c>
      <c r="G5" s="52" t="s">
        <v>45</v>
      </c>
      <c r="H5" s="52" t="s">
        <v>72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8" s="1" customFormat="1" ht="15">
      <c r="A6" s="5" t="s">
        <v>25</v>
      </c>
      <c r="B6" s="5">
        <v>697</v>
      </c>
      <c r="C6" s="5">
        <v>413800</v>
      </c>
      <c r="D6" s="53" t="s">
        <v>92</v>
      </c>
      <c r="E6" s="59" t="s">
        <v>7</v>
      </c>
      <c r="F6" s="35">
        <v>150000</v>
      </c>
      <c r="G6" s="35">
        <v>330000</v>
      </c>
      <c r="H6" s="35">
        <v>330000</v>
      </c>
    </row>
    <row r="7" spans="1:8" s="1" customFormat="1" ht="15">
      <c r="A7" s="5" t="s">
        <v>25</v>
      </c>
      <c r="B7" s="5">
        <v>697</v>
      </c>
      <c r="C7" s="5">
        <v>413649</v>
      </c>
      <c r="D7" s="53" t="s">
        <v>93</v>
      </c>
      <c r="E7" s="59" t="s">
        <v>7</v>
      </c>
      <c r="F7" s="35">
        <v>0</v>
      </c>
      <c r="G7" s="35">
        <v>0</v>
      </c>
      <c r="H7" s="35">
        <v>0</v>
      </c>
    </row>
    <row r="8" spans="1:8" s="1" customFormat="1" ht="15">
      <c r="A8" s="5" t="s">
        <v>25</v>
      </c>
      <c r="B8" s="5">
        <v>697</v>
      </c>
      <c r="C8" s="5">
        <v>413803</v>
      </c>
      <c r="D8" s="53" t="s">
        <v>94</v>
      </c>
      <c r="E8" s="59" t="s">
        <v>7</v>
      </c>
      <c r="F8" s="35">
        <v>400000</v>
      </c>
      <c r="G8" s="35">
        <v>300000</v>
      </c>
      <c r="H8" s="35">
        <v>300000</v>
      </c>
    </row>
    <row r="9" spans="1:8" ht="15">
      <c r="A9" s="5" t="s">
        <v>25</v>
      </c>
      <c r="B9" s="5">
        <v>697</v>
      </c>
      <c r="C9" s="5">
        <v>413805</v>
      </c>
      <c r="D9" s="53" t="s">
        <v>95</v>
      </c>
      <c r="E9" s="59" t="s">
        <v>7</v>
      </c>
      <c r="F9" s="35">
        <v>500000</v>
      </c>
      <c r="G9" s="35">
        <v>1000000</v>
      </c>
      <c r="H9" s="35">
        <v>1000000</v>
      </c>
    </row>
    <row r="10" spans="1:8" s="1" customFormat="1" ht="15">
      <c r="A10" s="5" t="s">
        <v>25</v>
      </c>
      <c r="B10" s="5">
        <v>697</v>
      </c>
      <c r="C10" s="5">
        <v>413504</v>
      </c>
      <c r="D10" s="53" t="s">
        <v>96</v>
      </c>
      <c r="E10" s="59" t="s">
        <v>7</v>
      </c>
      <c r="F10" s="35">
        <v>700000</v>
      </c>
      <c r="G10" s="35">
        <v>1300000</v>
      </c>
      <c r="H10" s="35">
        <v>1300000</v>
      </c>
    </row>
    <row r="11" spans="1:8" s="1" customFormat="1" ht="15">
      <c r="A11" s="5" t="s">
        <v>25</v>
      </c>
      <c r="B11" s="5">
        <v>697</v>
      </c>
      <c r="C11" s="6">
        <v>413508</v>
      </c>
      <c r="D11" s="53" t="s">
        <v>97</v>
      </c>
      <c r="E11" s="59" t="s">
        <v>7</v>
      </c>
      <c r="F11" s="35">
        <v>500000</v>
      </c>
      <c r="G11" s="35">
        <v>800000</v>
      </c>
      <c r="H11" s="35">
        <v>800000</v>
      </c>
    </row>
    <row r="12" spans="1:8" s="1" customFormat="1" ht="15">
      <c r="A12" s="5" t="s">
        <v>25</v>
      </c>
      <c r="B12" s="5">
        <v>697</v>
      </c>
      <c r="C12" s="5">
        <v>413509</v>
      </c>
      <c r="D12" s="53" t="s">
        <v>98</v>
      </c>
      <c r="E12" s="59" t="s">
        <v>7</v>
      </c>
      <c r="F12" s="35">
        <v>0</v>
      </c>
      <c r="G12" s="35">
        <v>0</v>
      </c>
      <c r="H12" s="35">
        <v>1400000</v>
      </c>
    </row>
    <row r="13" spans="1:8" s="1" customFormat="1" ht="15">
      <c r="A13" s="5" t="s">
        <v>25</v>
      </c>
      <c r="B13" s="5">
        <v>697</v>
      </c>
      <c r="C13" s="5">
        <v>413809</v>
      </c>
      <c r="D13" s="53" t="s">
        <v>99</v>
      </c>
      <c r="E13" s="59" t="s">
        <v>7</v>
      </c>
      <c r="F13" s="35">
        <v>0</v>
      </c>
      <c r="G13" s="35">
        <v>1000000</v>
      </c>
      <c r="H13" s="35">
        <v>1000000</v>
      </c>
    </row>
    <row r="14" spans="1:8" s="1" customFormat="1" ht="15">
      <c r="A14" s="5" t="s">
        <v>25</v>
      </c>
      <c r="B14" s="5">
        <v>697</v>
      </c>
      <c r="C14" s="5">
        <v>413514</v>
      </c>
      <c r="D14" s="53" t="s">
        <v>100</v>
      </c>
      <c r="E14" s="59" t="s">
        <v>7</v>
      </c>
      <c r="F14" s="35">
        <v>1200000</v>
      </c>
      <c r="G14" s="35">
        <v>600000</v>
      </c>
      <c r="H14" s="35">
        <v>600000</v>
      </c>
    </row>
    <row r="15" spans="1:8" s="1" customFormat="1" ht="15">
      <c r="A15" s="5" t="s">
        <v>25</v>
      </c>
      <c r="B15" s="5">
        <v>697</v>
      </c>
      <c r="C15" s="5">
        <v>413814</v>
      </c>
      <c r="D15" s="53" t="s">
        <v>101</v>
      </c>
      <c r="E15" s="84" t="s">
        <v>7</v>
      </c>
      <c r="F15" s="49">
        <v>0</v>
      </c>
      <c r="G15" s="49">
        <v>200000</v>
      </c>
      <c r="H15" s="49">
        <v>200000</v>
      </c>
    </row>
    <row r="16" spans="1:8" s="1" customFormat="1" ht="15">
      <c r="A16" s="5" t="s">
        <v>25</v>
      </c>
      <c r="B16" s="5">
        <v>697</v>
      </c>
      <c r="C16" s="5">
        <v>413678</v>
      </c>
      <c r="D16" s="53" t="s">
        <v>102</v>
      </c>
      <c r="E16" s="59" t="s">
        <v>7</v>
      </c>
      <c r="F16" s="35">
        <v>0</v>
      </c>
      <c r="G16" s="35">
        <v>1000000</v>
      </c>
      <c r="H16" s="35">
        <v>1000000</v>
      </c>
    </row>
    <row r="17" spans="1:8" s="1" customFormat="1" ht="15">
      <c r="A17" s="5" t="s">
        <v>25</v>
      </c>
      <c r="B17" s="5">
        <v>697</v>
      </c>
      <c r="C17" s="5">
        <v>413737</v>
      </c>
      <c r="D17" s="53" t="s">
        <v>103</v>
      </c>
      <c r="E17" s="59" t="s">
        <v>7</v>
      </c>
      <c r="F17" s="35">
        <v>500000</v>
      </c>
      <c r="G17" s="35">
        <v>400000</v>
      </c>
      <c r="H17" s="35">
        <v>400000</v>
      </c>
    </row>
    <row r="18" spans="1:8" s="1" customFormat="1" ht="15">
      <c r="A18" s="5" t="s">
        <v>25</v>
      </c>
      <c r="B18" s="5">
        <v>697</v>
      </c>
      <c r="C18" s="5">
        <v>413818</v>
      </c>
      <c r="D18" s="53" t="s">
        <v>104</v>
      </c>
      <c r="E18" s="59" t="s">
        <v>7</v>
      </c>
      <c r="F18" s="35">
        <v>200000</v>
      </c>
      <c r="G18" s="35">
        <v>500000</v>
      </c>
      <c r="H18" s="35">
        <v>500000</v>
      </c>
    </row>
    <row r="19" spans="1:8" s="1" customFormat="1" ht="15">
      <c r="A19" s="5" t="s">
        <v>25</v>
      </c>
      <c r="B19" s="5">
        <v>697</v>
      </c>
      <c r="C19" s="5">
        <v>413692</v>
      </c>
      <c r="D19" s="53" t="s">
        <v>105</v>
      </c>
      <c r="E19" s="59" t="s">
        <v>7</v>
      </c>
      <c r="F19" s="35">
        <v>0</v>
      </c>
      <c r="G19" s="35">
        <v>0</v>
      </c>
      <c r="H19" s="35">
        <v>0</v>
      </c>
    </row>
    <row r="20" spans="1:8" s="1" customFormat="1" ht="15">
      <c r="A20" s="5" t="s">
        <v>25</v>
      </c>
      <c r="B20" s="5">
        <v>697</v>
      </c>
      <c r="C20" s="5">
        <v>413547</v>
      </c>
      <c r="D20" s="53" t="s">
        <v>106</v>
      </c>
      <c r="E20" s="59" t="s">
        <v>7</v>
      </c>
      <c r="F20" s="35">
        <v>0</v>
      </c>
      <c r="G20" s="35">
        <v>2000000</v>
      </c>
      <c r="H20" s="35">
        <v>0</v>
      </c>
    </row>
    <row r="21" spans="1:8" s="1" customFormat="1" ht="15">
      <c r="A21" s="5" t="s">
        <v>25</v>
      </c>
      <c r="B21" s="5">
        <v>697</v>
      </c>
      <c r="C21" s="5">
        <v>413567</v>
      </c>
      <c r="D21" s="53" t="s">
        <v>107</v>
      </c>
      <c r="E21" s="59" t="s">
        <v>7</v>
      </c>
      <c r="F21" s="35">
        <v>0</v>
      </c>
      <c r="G21" s="35">
        <v>3000000</v>
      </c>
      <c r="H21" s="35">
        <v>0</v>
      </c>
    </row>
    <row r="22" spans="1:8" s="1" customFormat="1" ht="15">
      <c r="A22" s="5" t="s">
        <v>25</v>
      </c>
      <c r="B22" s="5">
        <v>697</v>
      </c>
      <c r="C22" s="5">
        <v>413585</v>
      </c>
      <c r="D22" s="53" t="s">
        <v>108</v>
      </c>
      <c r="E22" s="59" t="s">
        <v>7</v>
      </c>
      <c r="F22" s="35">
        <v>0</v>
      </c>
      <c r="G22" s="35"/>
      <c r="H22" s="35"/>
    </row>
    <row r="23" spans="1:8" s="1" customFormat="1" ht="15">
      <c r="A23" s="53" t="s">
        <v>25</v>
      </c>
      <c r="B23" s="5">
        <v>452</v>
      </c>
      <c r="C23" s="5">
        <v>413823</v>
      </c>
      <c r="D23" s="53" t="s">
        <v>109</v>
      </c>
      <c r="E23" s="59" t="s">
        <v>7</v>
      </c>
      <c r="F23" s="17">
        <v>0</v>
      </c>
      <c r="G23" s="17">
        <v>250000</v>
      </c>
      <c r="H23" s="17">
        <v>250000</v>
      </c>
    </row>
    <row r="24" spans="1:8" s="1" customFormat="1" ht="15">
      <c r="A24" s="53" t="s">
        <v>25</v>
      </c>
      <c r="B24" s="5">
        <v>697</v>
      </c>
      <c r="C24" s="5">
        <v>413821</v>
      </c>
      <c r="D24" s="53" t="s">
        <v>110</v>
      </c>
      <c r="E24" s="59" t="s">
        <v>7</v>
      </c>
      <c r="F24" s="17">
        <v>300000</v>
      </c>
      <c r="G24" s="17">
        <v>0</v>
      </c>
      <c r="H24" s="17">
        <v>0</v>
      </c>
    </row>
    <row r="25" spans="1:8" s="1" customFormat="1" ht="15">
      <c r="A25" s="53" t="s">
        <v>25</v>
      </c>
      <c r="B25" s="5">
        <v>454</v>
      </c>
      <c r="C25" s="5">
        <v>413825</v>
      </c>
      <c r="D25" s="53" t="s">
        <v>202</v>
      </c>
      <c r="E25" s="59" t="s">
        <v>7</v>
      </c>
      <c r="F25" s="17">
        <v>0</v>
      </c>
      <c r="G25" s="17">
        <v>2000000</v>
      </c>
      <c r="H25" s="17">
        <v>2000000</v>
      </c>
    </row>
    <row r="26" spans="1:8" s="1" customFormat="1" ht="15">
      <c r="A26" s="53" t="s">
        <v>25</v>
      </c>
      <c r="B26" s="5">
        <v>454</v>
      </c>
      <c r="C26" s="5">
        <v>413827</v>
      </c>
      <c r="D26" s="53" t="s">
        <v>111</v>
      </c>
      <c r="E26" s="59" t="s">
        <v>7</v>
      </c>
      <c r="F26" s="17"/>
      <c r="G26" s="17">
        <v>200000</v>
      </c>
      <c r="H26" s="17">
        <v>200000</v>
      </c>
    </row>
    <row r="27" spans="1:8" s="1" customFormat="1" ht="15">
      <c r="A27" s="53" t="s">
        <v>25</v>
      </c>
      <c r="B27" s="5">
        <v>454</v>
      </c>
      <c r="C27" s="5">
        <v>413832</v>
      </c>
      <c r="D27" s="53" t="s">
        <v>112</v>
      </c>
      <c r="E27" s="59" t="s">
        <v>7</v>
      </c>
      <c r="F27" s="17"/>
      <c r="G27" s="17">
        <v>3000000</v>
      </c>
      <c r="H27" s="17">
        <v>3000000</v>
      </c>
    </row>
    <row r="28" spans="1:8" s="1" customFormat="1" ht="15">
      <c r="A28" s="53" t="s">
        <v>25</v>
      </c>
      <c r="B28" s="5">
        <v>462</v>
      </c>
      <c r="C28" s="5">
        <v>413828</v>
      </c>
      <c r="D28" s="53" t="s">
        <v>113</v>
      </c>
      <c r="E28" s="59" t="s">
        <v>7</v>
      </c>
      <c r="F28" s="17"/>
      <c r="G28" s="17">
        <v>300000</v>
      </c>
      <c r="H28" s="17">
        <v>300000</v>
      </c>
    </row>
    <row r="29" spans="1:8" s="1" customFormat="1" ht="15">
      <c r="A29" s="53" t="s">
        <v>25</v>
      </c>
      <c r="B29" s="5">
        <v>458</v>
      </c>
      <c r="C29" s="5">
        <v>413829</v>
      </c>
      <c r="D29" s="53" t="s">
        <v>114</v>
      </c>
      <c r="E29" s="59" t="s">
        <v>7</v>
      </c>
      <c r="F29" s="17">
        <v>300000</v>
      </c>
      <c r="G29" s="17">
        <v>200000</v>
      </c>
      <c r="H29" s="17">
        <v>200000</v>
      </c>
    </row>
    <row r="30" spans="1:8" s="1" customFormat="1" ht="15">
      <c r="A30" s="53" t="s">
        <v>25</v>
      </c>
      <c r="B30" s="5">
        <v>697</v>
      </c>
      <c r="C30" s="5">
        <v>413556</v>
      </c>
      <c r="D30" s="53" t="s">
        <v>115</v>
      </c>
      <c r="E30" s="59" t="s">
        <v>7</v>
      </c>
      <c r="F30" s="17">
        <v>1000000</v>
      </c>
      <c r="G30" s="17">
        <v>100000</v>
      </c>
      <c r="H30" s="17">
        <v>100000</v>
      </c>
    </row>
    <row r="31" spans="1:8" s="1" customFormat="1" ht="15">
      <c r="A31" s="53" t="s">
        <v>25</v>
      </c>
      <c r="B31" s="5">
        <v>697</v>
      </c>
      <c r="C31" s="5">
        <v>413698</v>
      </c>
      <c r="D31" s="53" t="s">
        <v>116</v>
      </c>
      <c r="E31" s="59" t="s">
        <v>7</v>
      </c>
      <c r="F31" s="17">
        <v>5000000</v>
      </c>
      <c r="G31" s="17">
        <v>5000000</v>
      </c>
      <c r="H31" s="17"/>
    </row>
    <row r="32" spans="1:8" s="1" customFormat="1" ht="15">
      <c r="A32" s="53" t="s">
        <v>25</v>
      </c>
      <c r="B32" s="5">
        <v>697</v>
      </c>
      <c r="C32" s="5">
        <v>413556</v>
      </c>
      <c r="D32" s="53" t="s">
        <v>117</v>
      </c>
      <c r="E32" s="59" t="s">
        <v>7</v>
      </c>
      <c r="F32" s="17">
        <v>0</v>
      </c>
      <c r="G32" s="17">
        <v>10000000</v>
      </c>
      <c r="H32" s="17">
        <v>10000000</v>
      </c>
    </row>
    <row r="33" spans="1:8" s="1" customFormat="1" ht="15">
      <c r="A33" s="53" t="s">
        <v>25</v>
      </c>
      <c r="B33" s="5">
        <v>697</v>
      </c>
      <c r="C33" s="5">
        <v>413822</v>
      </c>
      <c r="D33" s="53" t="s">
        <v>118</v>
      </c>
      <c r="E33" s="59" t="s">
        <v>7</v>
      </c>
      <c r="F33" s="17">
        <v>0</v>
      </c>
      <c r="G33" s="17">
        <v>3000000</v>
      </c>
      <c r="H33" s="17">
        <v>0</v>
      </c>
    </row>
    <row r="34" spans="1:8" s="1" customFormat="1" ht="15">
      <c r="A34" s="53" t="s">
        <v>25</v>
      </c>
      <c r="B34" s="5">
        <v>697</v>
      </c>
      <c r="C34" s="5">
        <v>413553</v>
      </c>
      <c r="D34" s="53" t="s">
        <v>119</v>
      </c>
      <c r="E34" s="59" t="s">
        <v>7</v>
      </c>
      <c r="F34" s="17">
        <v>0</v>
      </c>
      <c r="G34" s="17">
        <v>4000000</v>
      </c>
      <c r="H34" s="17">
        <v>0</v>
      </c>
    </row>
    <row r="35" spans="1:220" s="4" customFormat="1" ht="16.5" customHeight="1">
      <c r="A35" s="53" t="s">
        <v>25</v>
      </c>
      <c r="B35" s="5">
        <v>697</v>
      </c>
      <c r="C35" s="5">
        <v>413554</v>
      </c>
      <c r="D35" s="53" t="s">
        <v>120</v>
      </c>
      <c r="E35" s="59" t="s">
        <v>7</v>
      </c>
      <c r="F35" s="17">
        <v>3000000</v>
      </c>
      <c r="G35" s="17">
        <v>0</v>
      </c>
      <c r="H35" s="17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s="4" customFormat="1" ht="16.5" customHeight="1">
      <c r="A36" s="53" t="s">
        <v>25</v>
      </c>
      <c r="B36" s="5">
        <v>697</v>
      </c>
      <c r="C36" s="5">
        <v>413640</v>
      </c>
      <c r="D36" s="53" t="s">
        <v>121</v>
      </c>
      <c r="E36" s="59" t="s">
        <v>7</v>
      </c>
      <c r="F36" s="17">
        <v>300000</v>
      </c>
      <c r="G36" s="17">
        <v>500000</v>
      </c>
      <c r="H36" s="17">
        <v>500000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s="4" customFormat="1" ht="16.5" customHeight="1">
      <c r="A37" s="53" t="s">
        <v>25</v>
      </c>
      <c r="B37" s="5">
        <v>697</v>
      </c>
      <c r="C37" s="5">
        <v>413665</v>
      </c>
      <c r="D37" s="53" t="s">
        <v>122</v>
      </c>
      <c r="E37" s="59" t="s">
        <v>7</v>
      </c>
      <c r="F37" s="17">
        <v>1000000</v>
      </c>
      <c r="G37" s="17">
        <v>1000000</v>
      </c>
      <c r="H37" s="17">
        <v>1000000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s="4" customFormat="1" ht="16.5" customHeight="1">
      <c r="A38" s="53" t="s">
        <v>25</v>
      </c>
      <c r="B38" s="5">
        <v>697</v>
      </c>
      <c r="C38" s="5">
        <v>413558</v>
      </c>
      <c r="D38" s="53" t="s">
        <v>123</v>
      </c>
      <c r="E38" s="59" t="s">
        <v>7</v>
      </c>
      <c r="F38" s="17">
        <v>250000</v>
      </c>
      <c r="G38" s="17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s="4" customFormat="1" ht="16.5" customHeight="1">
      <c r="A39" s="53" t="s">
        <v>25</v>
      </c>
      <c r="B39" s="5">
        <v>697</v>
      </c>
      <c r="C39" s="5">
        <v>413599</v>
      </c>
      <c r="D39" s="53" t="s">
        <v>124</v>
      </c>
      <c r="E39" s="59" t="s">
        <v>7</v>
      </c>
      <c r="F39" s="99">
        <v>350000</v>
      </c>
      <c r="G39" s="17">
        <v>350000</v>
      </c>
      <c r="H39" s="17">
        <v>350000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220" s="4" customFormat="1" ht="16.5" customHeight="1">
      <c r="A40" s="53" t="s">
        <v>25</v>
      </c>
      <c r="B40" s="5">
        <v>697</v>
      </c>
      <c r="C40" s="5">
        <v>413812</v>
      </c>
      <c r="D40" s="53" t="s">
        <v>125</v>
      </c>
      <c r="E40" s="59" t="s">
        <v>7</v>
      </c>
      <c r="F40" s="17">
        <v>100000</v>
      </c>
      <c r="G40" s="17">
        <v>200000</v>
      </c>
      <c r="H40" s="17">
        <v>200000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</row>
    <row r="41" spans="1:220" s="4" customFormat="1" ht="16.5" customHeight="1">
      <c r="A41" s="53" t="s">
        <v>25</v>
      </c>
      <c r="B41" s="5">
        <v>697</v>
      </c>
      <c r="C41" s="5">
        <v>413813</v>
      </c>
      <c r="D41" s="53" t="s">
        <v>126</v>
      </c>
      <c r="E41" s="59" t="s">
        <v>7</v>
      </c>
      <c r="F41" s="17">
        <v>200000</v>
      </c>
      <c r="G41" s="17">
        <v>200000</v>
      </c>
      <c r="H41" s="17">
        <v>200000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</row>
    <row r="42" spans="1:220" s="4" customFormat="1" ht="16.5" customHeight="1">
      <c r="A42" s="53" t="s">
        <v>25</v>
      </c>
      <c r="B42" s="5">
        <v>697</v>
      </c>
      <c r="C42" s="5">
        <v>413815</v>
      </c>
      <c r="D42" s="53" t="s">
        <v>203</v>
      </c>
      <c r="E42" s="59" t="s">
        <v>7</v>
      </c>
      <c r="F42" s="17">
        <v>600000</v>
      </c>
      <c r="G42" s="17">
        <v>600000</v>
      </c>
      <c r="H42" s="17">
        <v>600000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</row>
    <row r="43" spans="1:8" ht="15.75" thickBot="1">
      <c r="A43" s="145" t="s">
        <v>6</v>
      </c>
      <c r="B43" s="146"/>
      <c r="C43" s="146"/>
      <c r="D43" s="146"/>
      <c r="E43" s="147"/>
      <c r="F43" s="8">
        <f>SUM(F6:F42)</f>
        <v>16550000</v>
      </c>
      <c r="G43" s="8">
        <f>SUM(G6:G42)</f>
        <v>43330000</v>
      </c>
      <c r="H43" s="8">
        <f>SUM(H6:H42)</f>
        <v>27730000</v>
      </c>
    </row>
    <row r="44" spans="1:8" ht="15.75" thickTop="1">
      <c r="A44" s="13"/>
      <c r="B44" s="13"/>
      <c r="C44" s="13"/>
      <c r="D44" s="13"/>
      <c r="E44" s="13"/>
      <c r="F44" s="14"/>
      <c r="G44" s="14"/>
      <c r="H44" s="14"/>
    </row>
    <row r="45" spans="1:8" ht="15">
      <c r="A45" s="13"/>
      <c r="B45" s="13"/>
      <c r="C45" s="13"/>
      <c r="D45" s="13"/>
      <c r="E45" s="13"/>
      <c r="F45" s="14"/>
      <c r="G45" s="14"/>
      <c r="H45" s="14"/>
    </row>
    <row r="46" spans="1:8" ht="15">
      <c r="A46" s="13"/>
      <c r="B46" s="13"/>
      <c r="C46" s="13"/>
      <c r="D46" s="13"/>
      <c r="E46" s="13"/>
      <c r="F46" s="14"/>
      <c r="G46" s="14"/>
      <c r="H46" s="14"/>
    </row>
    <row r="47" spans="1:8" s="1" customFormat="1" ht="15">
      <c r="A47" s="145" t="s">
        <v>32</v>
      </c>
      <c r="B47" s="146"/>
      <c r="C47" s="146"/>
      <c r="D47" s="146"/>
      <c r="E47" s="146"/>
      <c r="F47" s="146"/>
      <c r="G47" s="146"/>
      <c r="H47" s="147"/>
    </row>
    <row r="48" spans="1:218" s="4" customFormat="1" ht="18.75" customHeight="1">
      <c r="A48" s="2" t="s">
        <v>1</v>
      </c>
      <c r="B48" s="2" t="s">
        <v>2</v>
      </c>
      <c r="C48" s="2" t="s">
        <v>3</v>
      </c>
      <c r="D48" s="2" t="s">
        <v>4</v>
      </c>
      <c r="E48" s="2" t="s">
        <v>5</v>
      </c>
      <c r="F48" s="54" t="s">
        <v>21</v>
      </c>
      <c r="G48" s="52" t="s">
        <v>45</v>
      </c>
      <c r="H48" s="52" t="s">
        <v>72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</row>
    <row r="49" spans="1:8" ht="15">
      <c r="A49" s="5" t="s">
        <v>25</v>
      </c>
      <c r="B49" s="72">
        <v>678</v>
      </c>
      <c r="C49" s="5">
        <v>407225</v>
      </c>
      <c r="D49" s="53" t="s">
        <v>127</v>
      </c>
      <c r="E49" s="59" t="s">
        <v>7</v>
      </c>
      <c r="F49" s="35">
        <v>0</v>
      </c>
      <c r="G49" s="35">
        <v>2000000</v>
      </c>
      <c r="H49" s="35">
        <v>0</v>
      </c>
    </row>
    <row r="50" spans="1:8" ht="15">
      <c r="A50" s="5" t="s">
        <v>25</v>
      </c>
      <c r="B50" s="72">
        <v>678</v>
      </c>
      <c r="C50" s="5">
        <v>407256</v>
      </c>
      <c r="D50" s="53" t="s">
        <v>128</v>
      </c>
      <c r="E50" s="59" t="s">
        <v>24</v>
      </c>
      <c r="F50" s="35">
        <v>0</v>
      </c>
      <c r="G50" s="35">
        <v>25000000</v>
      </c>
      <c r="H50" s="35">
        <v>25000000</v>
      </c>
    </row>
    <row r="51" spans="1:8" ht="15">
      <c r="A51" s="5" t="s">
        <v>25</v>
      </c>
      <c r="B51" s="72">
        <v>678</v>
      </c>
      <c r="C51" s="5">
        <v>407146</v>
      </c>
      <c r="D51" s="53" t="s">
        <v>253</v>
      </c>
      <c r="E51" s="59" t="s">
        <v>24</v>
      </c>
      <c r="F51" s="35">
        <v>1663485.1200000003</v>
      </c>
      <c r="G51" s="35">
        <v>0</v>
      </c>
      <c r="H51" s="35">
        <v>0</v>
      </c>
    </row>
    <row r="52" spans="1:8" ht="15">
      <c r="A52" s="5" t="s">
        <v>25</v>
      </c>
      <c r="B52" s="72">
        <v>678</v>
      </c>
      <c r="C52" s="5">
        <v>407147</v>
      </c>
      <c r="D52" s="53" t="s">
        <v>254</v>
      </c>
      <c r="E52" s="59" t="s">
        <v>24</v>
      </c>
      <c r="F52" s="35">
        <v>831742.5600000002</v>
      </c>
      <c r="G52" s="35">
        <v>0</v>
      </c>
      <c r="H52" s="35">
        <v>0</v>
      </c>
    </row>
    <row r="53" spans="1:8" ht="15">
      <c r="A53" s="5" t="s">
        <v>25</v>
      </c>
      <c r="B53" s="72">
        <v>678</v>
      </c>
      <c r="C53" s="5">
        <v>407148</v>
      </c>
      <c r="D53" s="53" t="s">
        <v>255</v>
      </c>
      <c r="E53" s="59" t="s">
        <v>24</v>
      </c>
      <c r="F53" s="35">
        <v>1708852.9</v>
      </c>
      <c r="G53" s="35">
        <v>0</v>
      </c>
      <c r="H53" s="35">
        <v>0</v>
      </c>
    </row>
    <row r="54" spans="1:8" ht="15">
      <c r="A54" s="5" t="s">
        <v>25</v>
      </c>
      <c r="B54" s="72">
        <v>678</v>
      </c>
      <c r="C54" s="5">
        <v>407149</v>
      </c>
      <c r="D54" s="53" t="s">
        <v>256</v>
      </c>
      <c r="E54" s="59" t="s">
        <v>24</v>
      </c>
      <c r="F54" s="35">
        <v>1512259.2000000002</v>
      </c>
      <c r="G54" s="35">
        <v>0</v>
      </c>
      <c r="H54" s="35">
        <v>0</v>
      </c>
    </row>
    <row r="55" spans="1:8" ht="15">
      <c r="A55" s="5" t="s">
        <v>25</v>
      </c>
      <c r="B55" s="72">
        <v>678</v>
      </c>
      <c r="C55" s="5">
        <v>407150</v>
      </c>
      <c r="D55" s="53" t="s">
        <v>257</v>
      </c>
      <c r="E55" s="59" t="s">
        <v>24</v>
      </c>
      <c r="F55" s="35">
        <v>937600.7040000001</v>
      </c>
      <c r="G55" s="35">
        <v>0</v>
      </c>
      <c r="H55" s="35">
        <v>0</v>
      </c>
    </row>
    <row r="56" spans="1:8" ht="15">
      <c r="A56" s="5" t="s">
        <v>25</v>
      </c>
      <c r="B56" s="72">
        <v>678</v>
      </c>
      <c r="C56" s="5">
        <v>407236</v>
      </c>
      <c r="D56" s="53" t="s">
        <v>258</v>
      </c>
      <c r="E56" s="59" t="s">
        <v>24</v>
      </c>
      <c r="F56" s="35">
        <v>1512259.2</v>
      </c>
      <c r="G56" s="35">
        <v>0</v>
      </c>
      <c r="H56" s="35">
        <v>0</v>
      </c>
    </row>
    <row r="57" spans="1:8" ht="15">
      <c r="A57" s="5" t="s">
        <v>25</v>
      </c>
      <c r="B57" s="72">
        <v>678</v>
      </c>
      <c r="C57" s="5">
        <v>407196</v>
      </c>
      <c r="D57" s="53" t="s">
        <v>259</v>
      </c>
      <c r="E57" s="59" t="s">
        <v>24</v>
      </c>
      <c r="F57" s="35">
        <v>831742.5600000002</v>
      </c>
      <c r="G57" s="35">
        <v>0</v>
      </c>
      <c r="H57" s="35">
        <v>0</v>
      </c>
    </row>
    <row r="58" spans="1:8" ht="15" customHeight="1">
      <c r="A58" s="5" t="s">
        <v>25</v>
      </c>
      <c r="B58" s="72">
        <v>678</v>
      </c>
      <c r="C58" s="5">
        <v>407197</v>
      </c>
      <c r="D58" s="53" t="s">
        <v>260</v>
      </c>
      <c r="E58" s="59" t="s">
        <v>24</v>
      </c>
      <c r="F58" s="35">
        <v>1814814.72</v>
      </c>
      <c r="G58" s="35">
        <v>0</v>
      </c>
      <c r="H58" s="35">
        <v>0</v>
      </c>
    </row>
    <row r="59" spans="1:8" ht="15" customHeight="1">
      <c r="A59" s="5" t="s">
        <v>25</v>
      </c>
      <c r="B59" s="72">
        <v>678</v>
      </c>
      <c r="C59" s="5">
        <v>407198</v>
      </c>
      <c r="D59" s="53" t="s">
        <v>261</v>
      </c>
      <c r="E59" s="59" t="s">
        <v>24</v>
      </c>
      <c r="F59" s="35">
        <v>1209876.48</v>
      </c>
      <c r="G59" s="35">
        <v>0</v>
      </c>
      <c r="H59" s="35">
        <v>0</v>
      </c>
    </row>
    <row r="60" spans="1:8" ht="15" customHeight="1">
      <c r="A60" s="5" t="s">
        <v>25</v>
      </c>
      <c r="B60" s="72">
        <v>678</v>
      </c>
      <c r="C60" s="5">
        <v>407199</v>
      </c>
      <c r="D60" s="53" t="s">
        <v>262</v>
      </c>
      <c r="E60" s="59" t="s">
        <v>24</v>
      </c>
      <c r="F60" s="35">
        <v>1829938.1760000002</v>
      </c>
      <c r="G60" s="35">
        <v>0</v>
      </c>
      <c r="H60" s="35">
        <v>0</v>
      </c>
    </row>
    <row r="61" spans="1:8" ht="15" customHeight="1">
      <c r="A61" s="5" t="s">
        <v>25</v>
      </c>
      <c r="B61" s="72">
        <v>678</v>
      </c>
      <c r="C61" s="5">
        <v>407200</v>
      </c>
      <c r="D61" s="53" t="s">
        <v>263</v>
      </c>
      <c r="E61" s="59" t="s">
        <v>24</v>
      </c>
      <c r="F61" s="35">
        <v>1279886.38</v>
      </c>
      <c r="G61" s="35">
        <v>0</v>
      </c>
      <c r="H61" s="35">
        <v>0</v>
      </c>
    </row>
    <row r="62" spans="1:8" ht="15" customHeight="1">
      <c r="A62" s="5" t="s">
        <v>25</v>
      </c>
      <c r="B62" s="72">
        <v>678</v>
      </c>
      <c r="C62" s="5">
        <v>407227</v>
      </c>
      <c r="D62" s="53" t="s">
        <v>252</v>
      </c>
      <c r="E62" s="59" t="s">
        <v>24</v>
      </c>
      <c r="F62" s="35">
        <v>867542</v>
      </c>
      <c r="G62" s="35">
        <v>0</v>
      </c>
      <c r="H62" s="35">
        <v>0</v>
      </c>
    </row>
    <row r="63" spans="1:8" ht="15" customHeight="1">
      <c r="A63" s="5" t="s">
        <v>25</v>
      </c>
      <c r="B63" s="72">
        <v>678</v>
      </c>
      <c r="C63" s="5">
        <v>407201</v>
      </c>
      <c r="D63" s="53" t="s">
        <v>253</v>
      </c>
      <c r="E63" s="59" t="s">
        <v>7</v>
      </c>
      <c r="F63" s="35">
        <v>259919.55000000002</v>
      </c>
      <c r="G63" s="35">
        <v>0</v>
      </c>
      <c r="H63" s="35">
        <v>0</v>
      </c>
    </row>
    <row r="64" spans="1:8" ht="15" customHeight="1">
      <c r="A64" s="5" t="s">
        <v>25</v>
      </c>
      <c r="B64" s="72">
        <v>678</v>
      </c>
      <c r="C64" s="5">
        <v>407202</v>
      </c>
      <c r="D64" s="53" t="s">
        <v>254</v>
      </c>
      <c r="E64" s="59" t="s">
        <v>7</v>
      </c>
      <c r="F64" s="35">
        <v>129959.77500000001</v>
      </c>
      <c r="G64" s="35">
        <v>0</v>
      </c>
      <c r="H64" s="35">
        <v>0</v>
      </c>
    </row>
    <row r="65" spans="1:8" ht="15" customHeight="1">
      <c r="A65" s="5" t="s">
        <v>25</v>
      </c>
      <c r="B65" s="72">
        <v>678</v>
      </c>
      <c r="C65" s="5">
        <v>407203</v>
      </c>
      <c r="D65" s="53" t="s">
        <v>255</v>
      </c>
      <c r="E65" s="59" t="s">
        <v>7</v>
      </c>
      <c r="F65" s="35">
        <v>472581.00000000006</v>
      </c>
      <c r="G65" s="35">
        <v>0</v>
      </c>
      <c r="H65" s="35">
        <v>0</v>
      </c>
    </row>
    <row r="66" spans="1:8" ht="15" customHeight="1">
      <c r="A66" s="5" t="s">
        <v>25</v>
      </c>
      <c r="B66" s="72">
        <v>678</v>
      </c>
      <c r="C66" s="5">
        <v>407204</v>
      </c>
      <c r="D66" s="53" t="s">
        <v>256</v>
      </c>
      <c r="E66" s="59" t="s">
        <v>7</v>
      </c>
      <c r="F66" s="35">
        <v>236290.50000000003</v>
      </c>
      <c r="G66" s="35">
        <v>0</v>
      </c>
      <c r="H66" s="35">
        <v>0</v>
      </c>
    </row>
    <row r="67" spans="1:8" ht="15" customHeight="1">
      <c r="A67" s="5" t="s">
        <v>25</v>
      </c>
      <c r="B67" s="72">
        <v>678</v>
      </c>
      <c r="C67" s="5">
        <v>407206</v>
      </c>
      <c r="D67" s="53" t="s">
        <v>257</v>
      </c>
      <c r="E67" s="59" t="s">
        <v>7</v>
      </c>
      <c r="F67" s="35">
        <v>146500.11000000002</v>
      </c>
      <c r="G67" s="35">
        <v>0</v>
      </c>
      <c r="H67" s="35">
        <v>0</v>
      </c>
    </row>
    <row r="68" spans="1:8" ht="15" customHeight="1">
      <c r="A68" s="5" t="s">
        <v>25</v>
      </c>
      <c r="B68" s="72">
        <v>678</v>
      </c>
      <c r="C68" s="5">
        <v>407207</v>
      </c>
      <c r="D68" s="53" t="s">
        <v>258</v>
      </c>
      <c r="E68" s="59" t="s">
        <v>7</v>
      </c>
      <c r="F68" s="35">
        <v>354435.75000000006</v>
      </c>
      <c r="G68" s="35">
        <v>0</v>
      </c>
      <c r="H68" s="35">
        <v>0</v>
      </c>
    </row>
    <row r="69" spans="1:8" ht="15" customHeight="1">
      <c r="A69" s="5" t="s">
        <v>25</v>
      </c>
      <c r="B69" s="72">
        <v>678</v>
      </c>
      <c r="C69" s="5">
        <v>407208</v>
      </c>
      <c r="D69" s="53" t="s">
        <v>259</v>
      </c>
      <c r="E69" s="59" t="s">
        <v>7</v>
      </c>
      <c r="F69" s="35">
        <v>129959.77500000001</v>
      </c>
      <c r="G69" s="35">
        <v>0</v>
      </c>
      <c r="H69" s="35">
        <v>0</v>
      </c>
    </row>
    <row r="70" spans="1:8" ht="15" customHeight="1">
      <c r="A70" s="5" t="s">
        <v>25</v>
      </c>
      <c r="B70" s="72">
        <v>678</v>
      </c>
      <c r="C70" s="5">
        <v>407209</v>
      </c>
      <c r="D70" s="53" t="s">
        <v>260</v>
      </c>
      <c r="E70" s="59" t="s">
        <v>7</v>
      </c>
      <c r="F70" s="35">
        <v>217399.68</v>
      </c>
      <c r="G70" s="35">
        <v>0</v>
      </c>
      <c r="H70" s="35">
        <v>0</v>
      </c>
    </row>
    <row r="71" spans="1:8" ht="15" customHeight="1">
      <c r="A71" s="5" t="s">
        <v>25</v>
      </c>
      <c r="B71" s="72">
        <v>678</v>
      </c>
      <c r="C71" s="5">
        <v>407210</v>
      </c>
      <c r="D71" s="53" t="s">
        <v>261</v>
      </c>
      <c r="E71" s="59" t="s">
        <v>7</v>
      </c>
      <c r="F71" s="35">
        <v>125241.12</v>
      </c>
      <c r="G71" s="35">
        <v>0</v>
      </c>
      <c r="H71" s="35">
        <v>0</v>
      </c>
    </row>
    <row r="72" spans="1:8" ht="15" customHeight="1">
      <c r="A72" s="5" t="s">
        <v>25</v>
      </c>
      <c r="B72" s="72">
        <v>678</v>
      </c>
      <c r="C72" s="5">
        <v>407211</v>
      </c>
      <c r="D72" s="53" t="s">
        <v>262</v>
      </c>
      <c r="E72" s="59" t="s">
        <v>7</v>
      </c>
      <c r="F72" s="35">
        <v>285927.83999999997</v>
      </c>
      <c r="G72" s="35">
        <v>0</v>
      </c>
      <c r="H72" s="35">
        <v>0</v>
      </c>
    </row>
    <row r="73" spans="1:8" ht="15" customHeight="1">
      <c r="A73" s="5" t="s">
        <v>25</v>
      </c>
      <c r="B73" s="72">
        <v>678</v>
      </c>
      <c r="C73" s="5">
        <v>407212</v>
      </c>
      <c r="D73" s="53" t="s">
        <v>263</v>
      </c>
      <c r="E73" s="59" t="s">
        <v>7</v>
      </c>
      <c r="F73" s="35">
        <v>141784.9</v>
      </c>
      <c r="G73" s="35">
        <v>0</v>
      </c>
      <c r="H73" s="35">
        <v>0</v>
      </c>
    </row>
    <row r="74" spans="1:8" ht="15" customHeight="1">
      <c r="A74" s="5" t="s">
        <v>25</v>
      </c>
      <c r="B74" s="72">
        <v>678</v>
      </c>
      <c r="C74" s="5">
        <v>407257</v>
      </c>
      <c r="D74" s="53" t="s">
        <v>129</v>
      </c>
      <c r="E74" s="59" t="s">
        <v>7</v>
      </c>
      <c r="F74" s="35">
        <v>0</v>
      </c>
      <c r="G74" s="35">
        <v>3000000</v>
      </c>
      <c r="H74" s="35">
        <v>3000000</v>
      </c>
    </row>
    <row r="75" spans="1:8" ht="15" customHeight="1">
      <c r="A75" s="5" t="s">
        <v>25</v>
      </c>
      <c r="B75" s="72">
        <v>678</v>
      </c>
      <c r="C75" s="5">
        <v>407226</v>
      </c>
      <c r="D75" s="53" t="s">
        <v>130</v>
      </c>
      <c r="E75" s="59" t="s">
        <v>7</v>
      </c>
      <c r="F75" s="35">
        <v>0</v>
      </c>
      <c r="G75" s="35">
        <v>0</v>
      </c>
      <c r="H75" s="35">
        <v>0</v>
      </c>
    </row>
    <row r="76" spans="1:8" ht="15" customHeight="1">
      <c r="A76" s="5" t="s">
        <v>25</v>
      </c>
      <c r="B76" s="72">
        <v>678</v>
      </c>
      <c r="C76" s="5">
        <v>407228</v>
      </c>
      <c r="D76" s="53" t="s">
        <v>131</v>
      </c>
      <c r="E76" s="59" t="s">
        <v>7</v>
      </c>
      <c r="F76" s="35">
        <v>0</v>
      </c>
      <c r="G76" s="35">
        <v>0</v>
      </c>
      <c r="H76" s="35">
        <v>0</v>
      </c>
    </row>
    <row r="77" spans="1:8" ht="15" customHeight="1">
      <c r="A77" s="5" t="s">
        <v>25</v>
      </c>
      <c r="B77" s="72">
        <v>678</v>
      </c>
      <c r="C77" s="5">
        <v>407223</v>
      </c>
      <c r="D77" s="53" t="s">
        <v>132</v>
      </c>
      <c r="E77" s="59" t="s">
        <v>7</v>
      </c>
      <c r="F77" s="35">
        <v>0</v>
      </c>
      <c r="G77" s="35">
        <v>0</v>
      </c>
      <c r="H77" s="35">
        <v>0</v>
      </c>
    </row>
    <row r="78" spans="1:8" ht="15" customHeight="1">
      <c r="A78" s="5" t="s">
        <v>25</v>
      </c>
      <c r="B78" s="72">
        <v>678</v>
      </c>
      <c r="C78" s="5">
        <v>407224</v>
      </c>
      <c r="D78" s="53" t="s">
        <v>133</v>
      </c>
      <c r="E78" s="59" t="s">
        <v>7</v>
      </c>
      <c r="F78" s="35">
        <v>0</v>
      </c>
      <c r="G78" s="35">
        <v>0</v>
      </c>
      <c r="H78" s="35">
        <v>0</v>
      </c>
    </row>
    <row r="79" spans="1:8" ht="15" customHeight="1">
      <c r="A79" s="5" t="s">
        <v>25</v>
      </c>
      <c r="B79" s="72">
        <v>678</v>
      </c>
      <c r="C79" s="5">
        <v>407221</v>
      </c>
      <c r="D79" s="53" t="s">
        <v>204</v>
      </c>
      <c r="E79" s="59" t="s">
        <v>7</v>
      </c>
      <c r="F79" s="35">
        <v>2000000</v>
      </c>
      <c r="G79" s="35">
        <v>500000</v>
      </c>
      <c r="H79" s="35">
        <v>500000</v>
      </c>
    </row>
    <row r="80" spans="1:8" ht="15" customHeight="1">
      <c r="A80" s="5" t="s">
        <v>25</v>
      </c>
      <c r="B80" s="72">
        <v>678</v>
      </c>
      <c r="C80" s="5">
        <v>407222</v>
      </c>
      <c r="D80" s="53" t="s">
        <v>22</v>
      </c>
      <c r="E80" s="59" t="s">
        <v>7</v>
      </c>
      <c r="F80" s="35">
        <v>0</v>
      </c>
      <c r="G80" s="35">
        <v>2500000</v>
      </c>
      <c r="H80" s="35">
        <v>2500000</v>
      </c>
    </row>
    <row r="81" spans="1:8" ht="16.5" customHeight="1" thickBot="1">
      <c r="A81" s="151" t="s">
        <v>6</v>
      </c>
      <c r="B81" s="152"/>
      <c r="C81" s="152"/>
      <c r="D81" s="152"/>
      <c r="E81" s="153"/>
      <c r="F81" s="12">
        <f>SUM(F49:F80)</f>
        <v>20500000.000000004</v>
      </c>
      <c r="G81" s="12">
        <f>SUM(G49:G80)</f>
        <v>33000000</v>
      </c>
      <c r="H81" s="12">
        <f>SUM(H49:H80)</f>
        <v>31000000</v>
      </c>
    </row>
    <row r="82" spans="1:8" ht="16.5" customHeight="1" thickTop="1">
      <c r="A82" s="37"/>
      <c r="B82" s="37"/>
      <c r="C82" s="37"/>
      <c r="D82" s="37"/>
      <c r="E82" s="37"/>
      <c r="F82" s="23">
        <f>F81+F43</f>
        <v>37050000</v>
      </c>
      <c r="G82" s="23">
        <f>G81+G43</f>
        <v>76330000</v>
      </c>
      <c r="H82" s="23">
        <f>H81+H43</f>
        <v>58730000</v>
      </c>
    </row>
    <row r="83" spans="1:8" s="1" customFormat="1" ht="15">
      <c r="A83" s="25"/>
      <c r="B83" s="9"/>
      <c r="C83" s="9"/>
      <c r="D83" s="25"/>
      <c r="E83" s="9"/>
      <c r="F83" s="14"/>
      <c r="G83" s="14"/>
      <c r="H83" s="14"/>
    </row>
    <row r="84" ht="15"/>
    <row r="85" spans="6:8" s="1" customFormat="1" ht="15">
      <c r="F85" s="15"/>
      <c r="G85" s="15"/>
      <c r="H85" s="15"/>
    </row>
    <row r="86" spans="1:8" s="100" customFormat="1" ht="15.75" customHeight="1">
      <c r="A86" s="157" t="s">
        <v>12</v>
      </c>
      <c r="B86" s="158"/>
      <c r="C86" s="158"/>
      <c r="D86" s="158"/>
      <c r="E86" s="158"/>
      <c r="F86" s="158"/>
      <c r="G86" s="158"/>
      <c r="H86" s="159"/>
    </row>
    <row r="87" spans="1:218" s="104" customFormat="1" ht="18.75" customHeight="1">
      <c r="A87" s="101" t="s">
        <v>1</v>
      </c>
      <c r="B87" s="101" t="s">
        <v>2</v>
      </c>
      <c r="C87" s="101" t="s">
        <v>3</v>
      </c>
      <c r="D87" s="101" t="s">
        <v>4</v>
      </c>
      <c r="E87" s="101" t="s">
        <v>5</v>
      </c>
      <c r="F87" s="102" t="s">
        <v>21</v>
      </c>
      <c r="G87" s="103" t="s">
        <v>45</v>
      </c>
      <c r="H87" s="103" t="s">
        <v>72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</row>
    <row r="88" spans="1:8" s="100" customFormat="1" ht="15">
      <c r="A88" s="83" t="s">
        <v>25</v>
      </c>
      <c r="B88" s="105">
        <v>657</v>
      </c>
      <c r="C88" s="106">
        <v>401208</v>
      </c>
      <c r="D88" s="83" t="s">
        <v>31</v>
      </c>
      <c r="E88" s="107" t="s">
        <v>23</v>
      </c>
      <c r="F88" s="99">
        <v>500000</v>
      </c>
      <c r="G88" s="99">
        <v>2500000</v>
      </c>
      <c r="H88" s="99">
        <v>2500000</v>
      </c>
    </row>
    <row r="89" spans="1:8" s="100" customFormat="1" ht="15">
      <c r="A89" s="83" t="s">
        <v>25</v>
      </c>
      <c r="B89" s="105">
        <v>645</v>
      </c>
      <c r="C89" s="106">
        <v>401209</v>
      </c>
      <c r="D89" s="83" t="s">
        <v>220</v>
      </c>
      <c r="E89" s="107" t="s">
        <v>23</v>
      </c>
      <c r="F89" s="99">
        <v>11800000</v>
      </c>
      <c r="G89" s="99">
        <v>0</v>
      </c>
      <c r="H89" s="99">
        <v>0</v>
      </c>
    </row>
    <row r="90" spans="1:8" s="100" customFormat="1" ht="15">
      <c r="A90" s="83" t="s">
        <v>25</v>
      </c>
      <c r="B90" s="105">
        <v>645</v>
      </c>
      <c r="C90" s="106">
        <v>401203</v>
      </c>
      <c r="D90" s="83" t="s">
        <v>244</v>
      </c>
      <c r="E90" s="107" t="s">
        <v>23</v>
      </c>
      <c r="F90" s="99">
        <v>0</v>
      </c>
      <c r="G90" s="99">
        <v>9500000</v>
      </c>
      <c r="H90" s="99">
        <v>9500000</v>
      </c>
    </row>
    <row r="91" spans="1:8" s="100" customFormat="1" ht="15">
      <c r="A91" s="83" t="s">
        <v>25</v>
      </c>
      <c r="B91" s="105">
        <v>645</v>
      </c>
      <c r="C91" s="106">
        <v>401262</v>
      </c>
      <c r="D91" s="83" t="s">
        <v>59</v>
      </c>
      <c r="E91" s="107" t="s">
        <v>23</v>
      </c>
      <c r="F91" s="99">
        <v>9246000</v>
      </c>
      <c r="G91" s="99">
        <v>18200000</v>
      </c>
      <c r="H91" s="99">
        <v>20000000</v>
      </c>
    </row>
    <row r="92" spans="1:8" s="100" customFormat="1" ht="15">
      <c r="A92" s="83" t="s">
        <v>25</v>
      </c>
      <c r="B92" s="105">
        <v>645</v>
      </c>
      <c r="C92" s="83">
        <v>401265</v>
      </c>
      <c r="D92" s="83" t="s">
        <v>223</v>
      </c>
      <c r="E92" s="107" t="s">
        <v>23</v>
      </c>
      <c r="F92" s="99">
        <v>0</v>
      </c>
      <c r="G92" s="99">
        <v>14000000</v>
      </c>
      <c r="H92" s="99">
        <v>0</v>
      </c>
    </row>
    <row r="93" spans="1:8" s="100" customFormat="1" ht="15">
      <c r="A93" s="83" t="s">
        <v>25</v>
      </c>
      <c r="B93" s="105">
        <v>645</v>
      </c>
      <c r="C93" s="106">
        <v>401295</v>
      </c>
      <c r="D93" s="83" t="s">
        <v>228</v>
      </c>
      <c r="E93" s="107" t="s">
        <v>23</v>
      </c>
      <c r="F93" s="99">
        <v>11800000</v>
      </c>
      <c r="G93" s="99">
        <v>0</v>
      </c>
      <c r="H93" s="99">
        <v>0</v>
      </c>
    </row>
    <row r="94" spans="1:8" s="100" customFormat="1" ht="15">
      <c r="A94" s="83" t="s">
        <v>25</v>
      </c>
      <c r="B94" s="105">
        <v>645</v>
      </c>
      <c r="C94" s="106">
        <v>401296</v>
      </c>
      <c r="D94" s="83" t="s">
        <v>225</v>
      </c>
      <c r="E94" s="107" t="s">
        <v>23</v>
      </c>
      <c r="F94" s="99">
        <v>11800000</v>
      </c>
      <c r="G94" s="99">
        <v>0</v>
      </c>
      <c r="H94" s="99">
        <v>0</v>
      </c>
    </row>
    <row r="95" spans="1:8" s="100" customFormat="1" ht="15">
      <c r="A95" s="83" t="s">
        <v>25</v>
      </c>
      <c r="B95" s="105">
        <v>645</v>
      </c>
      <c r="C95" s="108">
        <v>401297</v>
      </c>
      <c r="D95" s="83" t="s">
        <v>226</v>
      </c>
      <c r="E95" s="107" t="s">
        <v>23</v>
      </c>
      <c r="F95" s="99">
        <v>11800000</v>
      </c>
      <c r="G95" s="99">
        <v>0</v>
      </c>
      <c r="H95" s="99">
        <v>0</v>
      </c>
    </row>
    <row r="96" spans="1:8" s="100" customFormat="1" ht="15">
      <c r="A96" s="83" t="s">
        <v>25</v>
      </c>
      <c r="B96" s="105">
        <v>645</v>
      </c>
      <c r="C96" s="106">
        <v>402140</v>
      </c>
      <c r="D96" s="83" t="s">
        <v>224</v>
      </c>
      <c r="E96" s="107" t="s">
        <v>23</v>
      </c>
      <c r="F96" s="99">
        <v>11800000</v>
      </c>
      <c r="G96" s="99">
        <v>0</v>
      </c>
      <c r="H96" s="99">
        <v>0</v>
      </c>
    </row>
    <row r="97" spans="1:8" s="100" customFormat="1" ht="15">
      <c r="A97" s="83" t="s">
        <v>25</v>
      </c>
      <c r="B97" s="105">
        <v>645</v>
      </c>
      <c r="C97" s="106">
        <v>401237</v>
      </c>
      <c r="D97" s="83" t="s">
        <v>227</v>
      </c>
      <c r="E97" s="107" t="s">
        <v>23</v>
      </c>
      <c r="F97" s="99">
        <v>11800000</v>
      </c>
      <c r="G97" s="99">
        <v>0</v>
      </c>
      <c r="H97" s="99">
        <v>0</v>
      </c>
    </row>
    <row r="98" spans="1:8" s="100" customFormat="1" ht="15">
      <c r="A98" s="83" t="s">
        <v>25</v>
      </c>
      <c r="B98" s="105">
        <v>645</v>
      </c>
      <c r="C98" s="106">
        <v>401275</v>
      </c>
      <c r="D98" s="83" t="s">
        <v>36</v>
      </c>
      <c r="E98" s="107" t="s">
        <v>23</v>
      </c>
      <c r="F98" s="99">
        <v>0</v>
      </c>
      <c r="G98" s="99">
        <v>5000000</v>
      </c>
      <c r="H98" s="99">
        <v>5000000</v>
      </c>
    </row>
    <row r="99" spans="1:8" s="100" customFormat="1" ht="15">
      <c r="A99" s="83" t="s">
        <v>25</v>
      </c>
      <c r="B99" s="105">
        <v>645</v>
      </c>
      <c r="C99" s="106">
        <v>401276</v>
      </c>
      <c r="D99" s="83" t="s">
        <v>37</v>
      </c>
      <c r="E99" s="107" t="s">
        <v>23</v>
      </c>
      <c r="F99" s="99">
        <v>0</v>
      </c>
      <c r="G99" s="99">
        <v>6500000</v>
      </c>
      <c r="H99" s="99">
        <v>6500000</v>
      </c>
    </row>
    <row r="100" spans="1:8" s="110" customFormat="1" ht="15">
      <c r="A100" s="83" t="s">
        <v>25</v>
      </c>
      <c r="B100" s="105">
        <v>645</v>
      </c>
      <c r="C100" s="106">
        <v>401279</v>
      </c>
      <c r="D100" s="109" t="s">
        <v>38</v>
      </c>
      <c r="E100" s="107" t="s">
        <v>23</v>
      </c>
      <c r="F100" s="99">
        <v>0</v>
      </c>
      <c r="G100" s="99">
        <v>8000000</v>
      </c>
      <c r="H100" s="99">
        <v>8000000</v>
      </c>
    </row>
    <row r="101" spans="1:8" s="110" customFormat="1" ht="15">
      <c r="A101" s="83" t="s">
        <v>25</v>
      </c>
      <c r="B101" s="105">
        <v>645</v>
      </c>
      <c r="C101" s="106">
        <v>401284</v>
      </c>
      <c r="D101" s="109" t="s">
        <v>39</v>
      </c>
      <c r="E101" s="107" t="s">
        <v>23</v>
      </c>
      <c r="F101" s="99">
        <v>0</v>
      </c>
      <c r="G101" s="99">
        <v>4965000</v>
      </c>
      <c r="H101" s="99">
        <v>5000000</v>
      </c>
    </row>
    <row r="102" spans="1:8" s="100" customFormat="1" ht="15">
      <c r="A102" s="83" t="s">
        <v>25</v>
      </c>
      <c r="B102" s="105">
        <v>645</v>
      </c>
      <c r="C102" s="106">
        <v>401285</v>
      </c>
      <c r="D102" s="111" t="s">
        <v>40</v>
      </c>
      <c r="E102" s="107" t="s">
        <v>23</v>
      </c>
      <c r="F102" s="99">
        <v>0</v>
      </c>
      <c r="G102" s="99">
        <v>4000000</v>
      </c>
      <c r="H102" s="99">
        <v>4000000</v>
      </c>
    </row>
    <row r="103" spans="1:8" s="110" customFormat="1" ht="15">
      <c r="A103" s="83" t="s">
        <v>25</v>
      </c>
      <c r="B103" s="105">
        <v>645</v>
      </c>
      <c r="C103" s="106">
        <v>401287</v>
      </c>
      <c r="D103" s="111" t="s">
        <v>43</v>
      </c>
      <c r="E103" s="107" t="s">
        <v>23</v>
      </c>
      <c r="F103" s="99">
        <v>0</v>
      </c>
      <c r="G103" s="99">
        <v>5000000</v>
      </c>
      <c r="H103" s="99">
        <v>4642000</v>
      </c>
    </row>
    <row r="104" spans="1:10" s="110" customFormat="1" ht="15">
      <c r="A104" s="83" t="s">
        <v>25</v>
      </c>
      <c r="B104" s="105">
        <v>645</v>
      </c>
      <c r="C104" s="106">
        <v>401288</v>
      </c>
      <c r="D104" s="111" t="s">
        <v>41</v>
      </c>
      <c r="E104" s="107" t="s">
        <v>23</v>
      </c>
      <c r="F104" s="99">
        <v>0</v>
      </c>
      <c r="G104" s="99">
        <v>1000000</v>
      </c>
      <c r="H104" s="99">
        <v>15000000</v>
      </c>
      <c r="J104" s="112"/>
    </row>
    <row r="105" spans="1:8" s="110" customFormat="1" ht="15">
      <c r="A105" s="83" t="s">
        <v>25</v>
      </c>
      <c r="B105" s="83">
        <v>645</v>
      </c>
      <c r="C105" s="106">
        <v>401290</v>
      </c>
      <c r="D105" s="111" t="s">
        <v>42</v>
      </c>
      <c r="E105" s="107" t="s">
        <v>23</v>
      </c>
      <c r="F105" s="99">
        <v>0</v>
      </c>
      <c r="G105" s="99">
        <v>4000000</v>
      </c>
      <c r="H105" s="99">
        <v>5000000</v>
      </c>
    </row>
    <row r="106" spans="1:8" s="110" customFormat="1" ht="15">
      <c r="A106" s="83" t="s">
        <v>25</v>
      </c>
      <c r="B106" s="105">
        <v>645</v>
      </c>
      <c r="C106" s="106">
        <v>401292</v>
      </c>
      <c r="D106" s="111" t="s">
        <v>221</v>
      </c>
      <c r="E106" s="107" t="s">
        <v>23</v>
      </c>
      <c r="F106" s="99">
        <v>0</v>
      </c>
      <c r="G106" s="99">
        <v>4000000</v>
      </c>
      <c r="H106" s="99">
        <v>5000000</v>
      </c>
    </row>
    <row r="107" spans="1:8" s="110" customFormat="1" ht="15">
      <c r="A107" s="83" t="s">
        <v>25</v>
      </c>
      <c r="B107" s="105">
        <v>645</v>
      </c>
      <c r="C107" s="106">
        <v>401303</v>
      </c>
      <c r="D107" s="111" t="s">
        <v>61</v>
      </c>
      <c r="E107" s="107" t="s">
        <v>23</v>
      </c>
      <c r="F107" s="99">
        <v>2500000</v>
      </c>
      <c r="G107" s="99">
        <v>2300000</v>
      </c>
      <c r="H107" s="99"/>
    </row>
    <row r="108" spans="1:8" s="110" customFormat="1" ht="15">
      <c r="A108" s="83" t="s">
        <v>25</v>
      </c>
      <c r="B108" s="105">
        <v>645</v>
      </c>
      <c r="C108" s="106">
        <v>401301</v>
      </c>
      <c r="D108" s="111" t="s">
        <v>249</v>
      </c>
      <c r="E108" s="107" t="s">
        <v>23</v>
      </c>
      <c r="F108" s="99">
        <v>0</v>
      </c>
      <c r="G108" s="99">
        <v>1000000</v>
      </c>
      <c r="H108" s="99">
        <v>7000000</v>
      </c>
    </row>
    <row r="109" spans="1:251" s="104" customFormat="1" ht="16.5" customHeight="1">
      <c r="A109" s="83" t="s">
        <v>25</v>
      </c>
      <c r="B109" s="105">
        <v>321</v>
      </c>
      <c r="C109" s="106">
        <v>411221</v>
      </c>
      <c r="D109" s="111" t="s">
        <v>194</v>
      </c>
      <c r="E109" s="107" t="s">
        <v>23</v>
      </c>
      <c r="F109" s="99">
        <v>500000</v>
      </c>
      <c r="G109" s="99">
        <v>1800000</v>
      </c>
      <c r="H109" s="99">
        <v>0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0"/>
      <c r="FU109" s="100"/>
      <c r="FV109" s="100"/>
      <c r="FW109" s="100"/>
      <c r="FX109" s="100"/>
      <c r="FY109" s="100"/>
      <c r="FZ109" s="100"/>
      <c r="GA109" s="100"/>
      <c r="GB109" s="100"/>
      <c r="GC109" s="100"/>
      <c r="GD109" s="100"/>
      <c r="GE109" s="100"/>
      <c r="GF109" s="100"/>
      <c r="GG109" s="100"/>
      <c r="GH109" s="100"/>
      <c r="GI109" s="100"/>
      <c r="GJ109" s="100"/>
      <c r="GK109" s="100"/>
      <c r="GL109" s="100"/>
      <c r="GM109" s="100"/>
      <c r="GN109" s="100"/>
      <c r="GO109" s="100"/>
      <c r="GP109" s="100"/>
      <c r="GQ109" s="100"/>
      <c r="GR109" s="100"/>
      <c r="GS109" s="100"/>
      <c r="GT109" s="100"/>
      <c r="GU109" s="100"/>
      <c r="GV109" s="100"/>
      <c r="GW109" s="100"/>
      <c r="GX109" s="100"/>
      <c r="GY109" s="100"/>
      <c r="GZ109" s="100"/>
      <c r="HA109" s="100"/>
      <c r="HB109" s="100"/>
      <c r="HC109" s="100"/>
      <c r="HD109" s="100"/>
      <c r="HE109" s="100"/>
      <c r="HF109" s="100"/>
      <c r="HG109" s="100"/>
      <c r="HH109" s="100"/>
      <c r="HI109" s="100"/>
      <c r="HJ109" s="100"/>
      <c r="HK109" s="100"/>
      <c r="HL109" s="100"/>
      <c r="HM109" s="100"/>
      <c r="HN109" s="100"/>
      <c r="HO109" s="100"/>
      <c r="HP109" s="100"/>
      <c r="HQ109" s="100"/>
      <c r="HR109" s="100"/>
      <c r="HS109" s="100"/>
      <c r="HT109" s="100"/>
      <c r="HU109" s="100"/>
      <c r="HV109" s="100"/>
      <c r="HW109" s="100"/>
      <c r="HX109" s="100"/>
      <c r="HY109" s="100"/>
      <c r="HZ109" s="100"/>
      <c r="IA109" s="100"/>
      <c r="IB109" s="100"/>
      <c r="IC109" s="100"/>
      <c r="ID109" s="100"/>
      <c r="IE109" s="100"/>
      <c r="IF109" s="100"/>
      <c r="IG109" s="100"/>
      <c r="IH109" s="100"/>
      <c r="II109" s="100"/>
      <c r="IJ109" s="100"/>
      <c r="IK109" s="100"/>
      <c r="IL109" s="100"/>
      <c r="IM109" s="100"/>
      <c r="IN109" s="100"/>
      <c r="IO109" s="100"/>
      <c r="IP109" s="100"/>
      <c r="IQ109" s="100"/>
    </row>
    <row r="110" spans="1:8" s="131" customFormat="1" ht="16.5" customHeight="1">
      <c r="A110" s="83" t="s">
        <v>25</v>
      </c>
      <c r="B110" s="105">
        <v>321</v>
      </c>
      <c r="C110" s="106">
        <v>411226</v>
      </c>
      <c r="D110" s="105" t="s">
        <v>210</v>
      </c>
      <c r="E110" s="107" t="s">
        <v>23</v>
      </c>
      <c r="F110" s="134">
        <v>500000</v>
      </c>
      <c r="G110" s="105">
        <v>0</v>
      </c>
      <c r="H110" s="105">
        <v>0</v>
      </c>
    </row>
    <row r="111" spans="1:251" s="104" customFormat="1" ht="16.5" customHeight="1">
      <c r="A111" s="83" t="s">
        <v>25</v>
      </c>
      <c r="B111" s="105">
        <v>645</v>
      </c>
      <c r="C111" s="83"/>
      <c r="D111" s="111" t="s">
        <v>251</v>
      </c>
      <c r="E111" s="107" t="s">
        <v>23</v>
      </c>
      <c r="F111" s="99">
        <v>800000</v>
      </c>
      <c r="G111" s="99">
        <v>0</v>
      </c>
      <c r="H111" s="99">
        <v>0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  <c r="HX111" s="100"/>
      <c r="HY111" s="100"/>
      <c r="HZ111" s="100"/>
      <c r="IA111" s="100"/>
      <c r="IB111" s="100"/>
      <c r="IC111" s="100"/>
      <c r="ID111" s="100"/>
      <c r="IE111" s="100"/>
      <c r="IF111" s="100"/>
      <c r="IG111" s="100"/>
      <c r="IH111" s="100"/>
      <c r="II111" s="100"/>
      <c r="IJ111" s="100"/>
      <c r="IK111" s="100"/>
      <c r="IL111" s="100"/>
      <c r="IM111" s="100"/>
      <c r="IN111" s="100"/>
      <c r="IO111" s="100"/>
      <c r="IP111" s="100"/>
      <c r="IQ111" s="100"/>
    </row>
    <row r="112" spans="1:8" s="100" customFormat="1" ht="15">
      <c r="A112" s="132" t="s">
        <v>25</v>
      </c>
      <c r="B112" s="105">
        <v>645</v>
      </c>
      <c r="C112" s="83"/>
      <c r="D112" s="83" t="s">
        <v>250</v>
      </c>
      <c r="E112" s="114" t="s">
        <v>23</v>
      </c>
      <c r="F112" s="99">
        <v>500000</v>
      </c>
      <c r="G112" s="99"/>
      <c r="H112" s="99"/>
    </row>
    <row r="113" spans="1:9" s="110" customFormat="1" ht="15.75" customHeight="1" thickBot="1">
      <c r="A113" s="148" t="s">
        <v>6</v>
      </c>
      <c r="B113" s="149"/>
      <c r="C113" s="149"/>
      <c r="D113" s="149"/>
      <c r="E113" s="150"/>
      <c r="F113" s="115">
        <f>SUM(F88:F112)</f>
        <v>85346000</v>
      </c>
      <c r="G113" s="115">
        <f>SUM(G88:G112)</f>
        <v>91765000</v>
      </c>
      <c r="H113" s="115">
        <f>SUM(H88:H112)</f>
        <v>97142000</v>
      </c>
      <c r="I113" s="130"/>
    </row>
    <row r="114" spans="3:8" s="110" customFormat="1" ht="15.75" thickTop="1">
      <c r="C114" s="116"/>
      <c r="D114" s="117"/>
      <c r="F114" s="118"/>
      <c r="G114" s="118"/>
      <c r="H114" s="100"/>
    </row>
    <row r="115" spans="1:8" s="110" customFormat="1" ht="15">
      <c r="A115" s="160" t="s">
        <v>60</v>
      </c>
      <c r="B115" s="161"/>
      <c r="C115" s="161"/>
      <c r="D115" s="161"/>
      <c r="E115" s="161"/>
      <c r="F115" s="161"/>
      <c r="G115" s="161"/>
      <c r="H115" s="162"/>
    </row>
    <row r="116" spans="1:8" s="110" customFormat="1" ht="15">
      <c r="A116" s="101" t="s">
        <v>1</v>
      </c>
      <c r="B116" s="101" t="s">
        <v>2</v>
      </c>
      <c r="C116" s="101" t="s">
        <v>3</v>
      </c>
      <c r="D116" s="101" t="s">
        <v>4</v>
      </c>
      <c r="E116" s="101" t="s">
        <v>5</v>
      </c>
      <c r="F116" s="102" t="s">
        <v>21</v>
      </c>
      <c r="G116" s="103" t="s">
        <v>45</v>
      </c>
      <c r="H116" s="103" t="s">
        <v>72</v>
      </c>
    </row>
    <row r="117" spans="1:8" s="110" customFormat="1" ht="15">
      <c r="A117" s="119" t="s">
        <v>25</v>
      </c>
      <c r="B117" s="120">
        <v>657</v>
      </c>
      <c r="C117" s="120">
        <v>404030</v>
      </c>
      <c r="D117" s="113" t="s">
        <v>239</v>
      </c>
      <c r="E117" s="121" t="s">
        <v>7</v>
      </c>
      <c r="F117" s="122">
        <v>0</v>
      </c>
      <c r="G117" s="122">
        <v>700000</v>
      </c>
      <c r="H117" s="123">
        <v>0</v>
      </c>
    </row>
    <row r="118" spans="1:8" s="100" customFormat="1" ht="15">
      <c r="A118" s="119" t="s">
        <v>25</v>
      </c>
      <c r="B118" s="83">
        <v>657</v>
      </c>
      <c r="C118" s="83">
        <v>404046</v>
      </c>
      <c r="D118" s="83" t="s">
        <v>236</v>
      </c>
      <c r="E118" s="121" t="s">
        <v>7</v>
      </c>
      <c r="F118" s="122">
        <v>300000</v>
      </c>
      <c r="G118" s="99">
        <v>0</v>
      </c>
      <c r="H118" s="123">
        <v>0</v>
      </c>
    </row>
    <row r="119" spans="1:8" s="100" customFormat="1" ht="15">
      <c r="A119" s="119" t="s">
        <v>25</v>
      </c>
      <c r="B119" s="83"/>
      <c r="C119" s="83"/>
      <c r="D119" s="83" t="s">
        <v>245</v>
      </c>
      <c r="E119" s="121" t="s">
        <v>7</v>
      </c>
      <c r="F119" s="122">
        <v>150000</v>
      </c>
      <c r="G119" s="99">
        <v>0</v>
      </c>
      <c r="H119" s="123">
        <v>0</v>
      </c>
    </row>
    <row r="120" spans="1:220" s="104" customFormat="1" ht="16.5" customHeight="1">
      <c r="A120" s="83" t="s">
        <v>25</v>
      </c>
      <c r="B120" s="83">
        <v>657</v>
      </c>
      <c r="C120" s="83">
        <v>404047</v>
      </c>
      <c r="D120" s="111" t="s">
        <v>237</v>
      </c>
      <c r="E120" s="121" t="s">
        <v>7</v>
      </c>
      <c r="F120" s="122">
        <v>0</v>
      </c>
      <c r="G120" s="122">
        <v>800000</v>
      </c>
      <c r="H120" s="123">
        <v>0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  <c r="GB120" s="100"/>
      <c r="GC120" s="100"/>
      <c r="GD120" s="100"/>
      <c r="GE120" s="100"/>
      <c r="GF120" s="100"/>
      <c r="GG120" s="100"/>
      <c r="GH120" s="100"/>
      <c r="GI120" s="100"/>
      <c r="GJ120" s="100"/>
      <c r="GK120" s="100"/>
      <c r="GL120" s="100"/>
      <c r="GM120" s="100"/>
      <c r="GN120" s="100"/>
      <c r="GO120" s="100"/>
      <c r="GP120" s="100"/>
      <c r="GQ120" s="100"/>
      <c r="GR120" s="100"/>
      <c r="GS120" s="100"/>
      <c r="GT120" s="100"/>
      <c r="GU120" s="100"/>
      <c r="GV120" s="100"/>
      <c r="GW120" s="100"/>
      <c r="GX120" s="100"/>
      <c r="GY120" s="100"/>
      <c r="GZ120" s="100"/>
      <c r="HA120" s="100"/>
      <c r="HB120" s="100"/>
      <c r="HC120" s="100"/>
      <c r="HD120" s="100"/>
      <c r="HE120" s="100"/>
      <c r="HF120" s="100"/>
      <c r="HG120" s="100"/>
      <c r="HH120" s="100"/>
      <c r="HI120" s="100"/>
      <c r="HJ120" s="100"/>
      <c r="HK120" s="100"/>
      <c r="HL120" s="100"/>
    </row>
    <row r="121" spans="1:220" s="104" customFormat="1" ht="16.5" customHeight="1">
      <c r="A121" s="83" t="s">
        <v>25</v>
      </c>
      <c r="B121" s="83">
        <v>657</v>
      </c>
      <c r="C121" s="83">
        <v>404049</v>
      </c>
      <c r="D121" s="111" t="s">
        <v>238</v>
      </c>
      <c r="E121" s="121" t="s">
        <v>7</v>
      </c>
      <c r="F121" s="122">
        <v>0</v>
      </c>
      <c r="G121" s="122">
        <v>0</v>
      </c>
      <c r="H121" s="123">
        <v>0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  <c r="GB121" s="100"/>
      <c r="GC121" s="100"/>
      <c r="GD121" s="100"/>
      <c r="GE121" s="100"/>
      <c r="GF121" s="100"/>
      <c r="GG121" s="100"/>
      <c r="GH121" s="100"/>
      <c r="GI121" s="100"/>
      <c r="GJ121" s="100"/>
      <c r="GK121" s="100"/>
      <c r="GL121" s="100"/>
      <c r="GM121" s="100"/>
      <c r="GN121" s="100"/>
      <c r="GO121" s="100"/>
      <c r="GP121" s="100"/>
      <c r="GQ121" s="100"/>
      <c r="GR121" s="100"/>
      <c r="GS121" s="100"/>
      <c r="GT121" s="100"/>
      <c r="GU121" s="100"/>
      <c r="GV121" s="100"/>
      <c r="GW121" s="100"/>
      <c r="GX121" s="100"/>
      <c r="GY121" s="100"/>
      <c r="GZ121" s="100"/>
      <c r="HA121" s="100"/>
      <c r="HB121" s="100"/>
      <c r="HC121" s="100"/>
      <c r="HD121" s="100"/>
      <c r="HE121" s="100"/>
      <c r="HF121" s="100"/>
      <c r="HG121" s="100"/>
      <c r="HH121" s="100"/>
      <c r="HI121" s="100"/>
      <c r="HJ121" s="100"/>
      <c r="HK121" s="100"/>
      <c r="HL121" s="100"/>
    </row>
    <row r="122" spans="1:8" s="100" customFormat="1" ht="13.5" customHeight="1">
      <c r="A122" s="83" t="s">
        <v>25</v>
      </c>
      <c r="B122" s="83">
        <v>657</v>
      </c>
      <c r="C122" s="83">
        <v>404051</v>
      </c>
      <c r="D122" s="83" t="s">
        <v>145</v>
      </c>
      <c r="E122" s="121" t="s">
        <v>7</v>
      </c>
      <c r="F122" s="122">
        <v>0</v>
      </c>
      <c r="G122" s="122">
        <v>0</v>
      </c>
      <c r="H122" s="123">
        <v>0</v>
      </c>
    </row>
    <row r="123" spans="1:8" s="100" customFormat="1" ht="13.5" customHeight="1">
      <c r="A123" s="83" t="s">
        <v>25</v>
      </c>
      <c r="B123" s="83">
        <v>657</v>
      </c>
      <c r="C123" s="83">
        <v>404053</v>
      </c>
      <c r="D123" s="83" t="s">
        <v>147</v>
      </c>
      <c r="E123" s="121" t="s">
        <v>7</v>
      </c>
      <c r="F123" s="122">
        <v>0</v>
      </c>
      <c r="G123" s="122">
        <v>300000</v>
      </c>
      <c r="H123" s="123">
        <v>0</v>
      </c>
    </row>
    <row r="124" spans="1:8" s="100" customFormat="1" ht="13.5" customHeight="1">
      <c r="A124" s="83" t="s">
        <v>25</v>
      </c>
      <c r="B124" s="83">
        <v>657</v>
      </c>
      <c r="C124" s="83">
        <v>404054</v>
      </c>
      <c r="D124" s="83" t="s">
        <v>205</v>
      </c>
      <c r="E124" s="121" t="s">
        <v>7</v>
      </c>
      <c r="F124" s="122">
        <v>0</v>
      </c>
      <c r="G124" s="122">
        <v>0</v>
      </c>
      <c r="H124" s="123">
        <v>0</v>
      </c>
    </row>
    <row r="125" spans="1:8" s="100" customFormat="1" ht="13.5" customHeight="1">
      <c r="A125" s="83" t="s">
        <v>25</v>
      </c>
      <c r="B125" s="83">
        <v>657</v>
      </c>
      <c r="C125" s="83">
        <v>404055</v>
      </c>
      <c r="D125" s="83" t="s">
        <v>148</v>
      </c>
      <c r="E125" s="121" t="s">
        <v>7</v>
      </c>
      <c r="F125" s="122">
        <v>0</v>
      </c>
      <c r="G125" s="122">
        <v>0</v>
      </c>
      <c r="H125" s="123">
        <v>0</v>
      </c>
    </row>
    <row r="126" spans="1:8" s="100" customFormat="1" ht="13.5" customHeight="1">
      <c r="A126" s="83" t="s">
        <v>25</v>
      </c>
      <c r="B126" s="83">
        <v>657</v>
      </c>
      <c r="C126" s="83">
        <v>404056</v>
      </c>
      <c r="D126" s="83" t="s">
        <v>206</v>
      </c>
      <c r="E126" s="121" t="s">
        <v>7</v>
      </c>
      <c r="F126" s="122">
        <v>225000</v>
      </c>
      <c r="G126" s="124">
        <v>0</v>
      </c>
      <c r="H126" s="123">
        <v>0</v>
      </c>
    </row>
    <row r="127" spans="1:8" s="110" customFormat="1" ht="15.75" customHeight="1" thickBot="1">
      <c r="A127" s="148" t="s">
        <v>6</v>
      </c>
      <c r="B127" s="149"/>
      <c r="C127" s="149"/>
      <c r="D127" s="149"/>
      <c r="E127" s="150"/>
      <c r="F127" s="115">
        <f>SUM(F117:F126)</f>
        <v>675000</v>
      </c>
      <c r="G127" s="115">
        <f>SUM(G117:G126)</f>
        <v>1800000</v>
      </c>
      <c r="H127" s="115">
        <f>SUM(H117:H126)</f>
        <v>0</v>
      </c>
    </row>
    <row r="128" spans="1:8" s="110" customFormat="1" ht="15.75" thickTop="1">
      <c r="A128" s="125"/>
      <c r="B128" s="125"/>
      <c r="C128" s="125"/>
      <c r="D128" s="125"/>
      <c r="E128" s="125"/>
      <c r="F128" s="118"/>
      <c r="G128" s="118"/>
      <c r="H128" s="118"/>
    </row>
    <row r="129" spans="3:8" s="110" customFormat="1" ht="15">
      <c r="C129" s="116"/>
      <c r="D129" s="117"/>
      <c r="F129" s="118"/>
      <c r="G129" s="118"/>
      <c r="H129" s="118"/>
    </row>
    <row r="130" spans="1:8" s="110" customFormat="1" ht="15">
      <c r="A130" s="160" t="s">
        <v>149</v>
      </c>
      <c r="B130" s="161"/>
      <c r="C130" s="161"/>
      <c r="D130" s="161"/>
      <c r="E130" s="161"/>
      <c r="F130" s="161"/>
      <c r="G130" s="161"/>
      <c r="H130" s="162"/>
    </row>
    <row r="131" spans="1:8" s="110" customFormat="1" ht="15">
      <c r="A131" s="101" t="s">
        <v>20</v>
      </c>
      <c r="B131" s="101" t="s">
        <v>2</v>
      </c>
      <c r="C131" s="101" t="s">
        <v>3</v>
      </c>
      <c r="D131" s="101" t="s">
        <v>4</v>
      </c>
      <c r="E131" s="101" t="s">
        <v>5</v>
      </c>
      <c r="F131" s="102" t="s">
        <v>21</v>
      </c>
      <c r="G131" s="103" t="s">
        <v>45</v>
      </c>
      <c r="H131" s="103" t="s">
        <v>72</v>
      </c>
    </row>
    <row r="132" spans="1:8" s="110" customFormat="1" ht="15">
      <c r="A132" s="119" t="s">
        <v>25</v>
      </c>
      <c r="B132" s="105">
        <v>694</v>
      </c>
      <c r="C132" s="106">
        <v>411778</v>
      </c>
      <c r="D132" s="111" t="s">
        <v>240</v>
      </c>
      <c r="E132" s="121" t="s">
        <v>7</v>
      </c>
      <c r="F132" s="122"/>
      <c r="G132" s="126">
        <v>0</v>
      </c>
      <c r="H132" s="126">
        <v>0</v>
      </c>
    </row>
    <row r="133" spans="1:8" s="110" customFormat="1" ht="15">
      <c r="A133" s="119" t="s">
        <v>25</v>
      </c>
      <c r="B133" s="105">
        <v>694</v>
      </c>
      <c r="C133" s="106">
        <v>411779</v>
      </c>
      <c r="D133" s="111" t="s">
        <v>241</v>
      </c>
      <c r="E133" s="121" t="s">
        <v>7</v>
      </c>
      <c r="F133" s="122"/>
      <c r="G133" s="126">
        <v>0</v>
      </c>
      <c r="H133" s="126">
        <v>0</v>
      </c>
    </row>
    <row r="134" spans="1:8" s="110" customFormat="1" ht="15">
      <c r="A134" s="119" t="s">
        <v>25</v>
      </c>
      <c r="B134" s="105">
        <v>645</v>
      </c>
      <c r="C134" s="106">
        <v>401229</v>
      </c>
      <c r="D134" s="111" t="s">
        <v>150</v>
      </c>
      <c r="E134" s="121" t="s">
        <v>7</v>
      </c>
      <c r="F134" s="122">
        <v>3000000</v>
      </c>
      <c r="G134" s="126">
        <v>0</v>
      </c>
      <c r="H134" s="126">
        <v>0</v>
      </c>
    </row>
    <row r="135" spans="1:8" s="110" customFormat="1" ht="15">
      <c r="A135" s="119" t="s">
        <v>25</v>
      </c>
      <c r="B135" s="105">
        <v>645</v>
      </c>
      <c r="C135" s="106">
        <v>401230</v>
      </c>
      <c r="D135" s="111" t="s">
        <v>242</v>
      </c>
      <c r="E135" s="121" t="s">
        <v>7</v>
      </c>
      <c r="F135" s="122">
        <v>0</v>
      </c>
      <c r="G135" s="126">
        <v>750000</v>
      </c>
      <c r="H135" s="126">
        <v>0</v>
      </c>
    </row>
    <row r="136" spans="1:8" ht="15.75" customHeight="1" thickBot="1">
      <c r="A136" s="151" t="s">
        <v>6</v>
      </c>
      <c r="B136" s="152"/>
      <c r="C136" s="152"/>
      <c r="D136" s="152"/>
      <c r="E136" s="153"/>
      <c r="F136" s="8">
        <f>SUM(F132:F135)</f>
        <v>3000000</v>
      </c>
      <c r="G136" s="8">
        <f>SUM(G132:G135)</f>
        <v>750000</v>
      </c>
      <c r="H136" s="8">
        <f>SUM(H132:H135)</f>
        <v>0</v>
      </c>
    </row>
    <row r="137" spans="1:8" ht="15.75" thickTop="1">
      <c r="A137" s="9"/>
      <c r="B137" s="9"/>
      <c r="C137" s="40"/>
      <c r="D137" s="25"/>
      <c r="E137" s="9"/>
      <c r="F137" s="14"/>
      <c r="G137" s="14"/>
      <c r="H137" s="14"/>
    </row>
    <row r="138" spans="1:8" ht="15">
      <c r="A138" s="9"/>
      <c r="B138" s="9"/>
      <c r="C138" s="40"/>
      <c r="D138" s="25"/>
      <c r="E138" s="9"/>
      <c r="F138" s="14"/>
      <c r="G138" s="14"/>
      <c r="H138" s="14"/>
    </row>
    <row r="139" spans="1:8" ht="15">
      <c r="A139" s="154" t="s">
        <v>33</v>
      </c>
      <c r="B139" s="155"/>
      <c r="C139" s="155"/>
      <c r="D139" s="155"/>
      <c r="E139" s="155"/>
      <c r="F139" s="155"/>
      <c r="G139" s="155"/>
      <c r="H139" s="156"/>
    </row>
    <row r="140" spans="1:8" ht="15">
      <c r="A140" s="2" t="s">
        <v>20</v>
      </c>
      <c r="B140" s="2" t="s">
        <v>2</v>
      </c>
      <c r="C140" s="2" t="s">
        <v>3</v>
      </c>
      <c r="D140" s="2" t="s">
        <v>4</v>
      </c>
      <c r="E140" s="2" t="s">
        <v>5</v>
      </c>
      <c r="F140" s="54" t="s">
        <v>21</v>
      </c>
      <c r="G140" s="52" t="s">
        <v>45</v>
      </c>
      <c r="H140" s="52" t="s">
        <v>72</v>
      </c>
    </row>
    <row r="141" spans="1:8" ht="15">
      <c r="A141" s="5" t="s">
        <v>25</v>
      </c>
      <c r="B141" s="10">
        <v>645</v>
      </c>
      <c r="C141" s="11">
        <v>401221</v>
      </c>
      <c r="D141" s="53" t="s">
        <v>151</v>
      </c>
      <c r="E141" s="7" t="s">
        <v>7</v>
      </c>
      <c r="F141" s="35">
        <v>900000</v>
      </c>
      <c r="G141" s="35">
        <v>0</v>
      </c>
      <c r="H141" s="35">
        <v>0</v>
      </c>
    </row>
    <row r="142" spans="1:8" ht="15.75" customHeight="1" thickBot="1">
      <c r="A142" s="151" t="s">
        <v>6</v>
      </c>
      <c r="B142" s="152"/>
      <c r="C142" s="152"/>
      <c r="D142" s="152"/>
      <c r="E142" s="153"/>
      <c r="F142" s="8">
        <f>SUM(F141:F141)</f>
        <v>900000</v>
      </c>
      <c r="G142" s="8">
        <f>SUM(G141:G141)</f>
        <v>0</v>
      </c>
      <c r="H142" s="8">
        <f>SUM(H141:H141)</f>
        <v>0</v>
      </c>
    </row>
    <row r="143" spans="1:8" ht="15.75" thickTop="1">
      <c r="A143" s="9"/>
      <c r="B143" s="9"/>
      <c r="C143" s="40"/>
      <c r="D143" s="25"/>
      <c r="E143" s="9"/>
      <c r="F143" s="14"/>
      <c r="G143" s="14"/>
      <c r="H143" s="14"/>
    </row>
    <row r="144" spans="1:8" ht="15">
      <c r="A144" s="9"/>
      <c r="B144" s="9"/>
      <c r="C144" s="40"/>
      <c r="D144" s="25"/>
      <c r="E144" s="9"/>
      <c r="F144" s="14"/>
      <c r="G144" s="14"/>
      <c r="H144" s="14"/>
    </row>
    <row r="145" spans="1:8" ht="15">
      <c r="A145" s="9"/>
      <c r="B145" s="9"/>
      <c r="C145" s="40"/>
      <c r="D145" s="25"/>
      <c r="E145" s="9"/>
      <c r="F145" s="14"/>
      <c r="G145" s="14"/>
      <c r="H145" s="14"/>
    </row>
    <row r="146" spans="1:8" ht="15">
      <c r="A146" s="9"/>
      <c r="B146" s="9"/>
      <c r="C146" s="40"/>
      <c r="D146" s="25"/>
      <c r="E146" s="9"/>
      <c r="F146" s="14"/>
      <c r="G146" s="14"/>
      <c r="H146" s="14"/>
    </row>
    <row r="147" spans="1:8" ht="15.75" customHeight="1" thickBot="1">
      <c r="A147" s="4" t="s">
        <v>27</v>
      </c>
      <c r="B147" s="4"/>
      <c r="C147" s="18"/>
      <c r="F147" s="16">
        <f>F136+F127+F113+F81+F43+F142</f>
        <v>126971000</v>
      </c>
      <c r="G147" s="16">
        <f>G136+G127+G113+G81+G43+G142</f>
        <v>170645000</v>
      </c>
      <c r="H147" s="16">
        <f>H136+H127+H113+H81+H43+H142</f>
        <v>155872000</v>
      </c>
    </row>
    <row r="148" ht="15.75" thickTop="1"/>
    <row r="149" spans="6:11" ht="15">
      <c r="F149" s="133">
        <f>F142+F136+F127+F79+F73+F72+F71+F70+F69+F68+F67+F66+F65+F64+F63+F43</f>
        <v>25625000</v>
      </c>
      <c r="G149" s="36">
        <f>G142+G136+G127+G81+G43-25000000</f>
        <v>53880000</v>
      </c>
      <c r="H149" s="36">
        <f>H142+H136+H127+H81+H43-25000000</f>
        <v>33730000</v>
      </c>
      <c r="K149" s="69"/>
    </row>
  </sheetData>
  <sheetProtection/>
  <mergeCells count="12">
    <mergeCell ref="A115:H115"/>
    <mergeCell ref="A130:H130"/>
    <mergeCell ref="A4:H4"/>
    <mergeCell ref="A113:E113"/>
    <mergeCell ref="A47:H47"/>
    <mergeCell ref="A43:E43"/>
    <mergeCell ref="A81:E81"/>
    <mergeCell ref="A142:E142"/>
    <mergeCell ref="A139:H139"/>
    <mergeCell ref="A127:E127"/>
    <mergeCell ref="A136:E136"/>
    <mergeCell ref="A86:H86"/>
  </mergeCells>
  <printOptions/>
  <pageMargins left="0.023958333333333335" right="0.7480314960629921" top="0.984251968503937" bottom="0.984251968503937" header="0.5118110236220472" footer="0.5118110236220472"/>
  <pageSetup fitToHeight="0" fitToWidth="1" horizontalDpi="600" verticalDpi="600" orientation="landscape" scale="84" r:id="rId3"/>
  <rowBreaks count="2" manualBreakCount="2">
    <brk id="46" max="255" man="1"/>
    <brk id="83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Q68"/>
  <sheetViews>
    <sheetView showGridLines="0" view="pageBreakPreview" zoomScale="110" zoomScaleNormal="110" zoomScaleSheetLayoutView="110" zoomScalePageLayoutView="0" workbookViewId="0" topLeftCell="A52">
      <selection activeCell="A71" sqref="A71"/>
    </sheetView>
  </sheetViews>
  <sheetFormatPr defaultColWidth="9.140625" defaultRowHeight="12.75"/>
  <cols>
    <col min="1" max="1" width="7.57421875" style="1" customWidth="1"/>
    <col min="2" max="2" width="5.8515625" style="1" customWidth="1"/>
    <col min="3" max="3" width="8.421875" style="1" customWidth="1"/>
    <col min="4" max="4" width="61.7109375" style="87" customWidth="1"/>
    <col min="5" max="5" width="12.57421875" style="1" customWidth="1"/>
    <col min="6" max="6" width="15.421875" style="15" customWidth="1"/>
    <col min="7" max="7" width="14.57421875" style="15" customWidth="1"/>
    <col min="8" max="8" width="17.421875" style="15" customWidth="1"/>
    <col min="9" max="9" width="9.140625" style="1" customWidth="1"/>
    <col min="10" max="10" width="11.421875" style="1" bestFit="1" customWidth="1"/>
    <col min="11" max="16384" width="9.140625" style="1" customWidth="1"/>
  </cols>
  <sheetData>
    <row r="1" ht="15.75">
      <c r="A1" s="4" t="s">
        <v>265</v>
      </c>
    </row>
    <row r="2" ht="15.75">
      <c r="A2" s="4" t="s">
        <v>9</v>
      </c>
    </row>
    <row r="4" spans="1:8" s="19" customFormat="1" ht="16.5" customHeight="1">
      <c r="A4" s="142" t="s">
        <v>54</v>
      </c>
      <c r="B4" s="143"/>
      <c r="C4" s="143"/>
      <c r="D4" s="143"/>
      <c r="E4" s="143"/>
      <c r="F4" s="143"/>
      <c r="G4" s="143"/>
      <c r="H4" s="143"/>
    </row>
    <row r="5" spans="1:251" s="4" customFormat="1" ht="18.75" customHeight="1">
      <c r="A5" s="2" t="s">
        <v>1</v>
      </c>
      <c r="B5" s="2" t="s">
        <v>2</v>
      </c>
      <c r="C5" s="2" t="s">
        <v>3</v>
      </c>
      <c r="D5" s="88" t="s">
        <v>4</v>
      </c>
      <c r="E5" s="2" t="s">
        <v>5</v>
      </c>
      <c r="F5" s="51" t="s">
        <v>21</v>
      </c>
      <c r="G5" s="52" t="s">
        <v>45</v>
      </c>
      <c r="H5" s="52" t="s">
        <v>72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8" ht="15.75">
      <c r="A6" s="5" t="s">
        <v>25</v>
      </c>
      <c r="B6" s="5">
        <v>694</v>
      </c>
      <c r="C6" s="5">
        <v>411254</v>
      </c>
      <c r="D6" s="89" t="s">
        <v>71</v>
      </c>
      <c r="E6" s="7" t="s">
        <v>7</v>
      </c>
      <c r="F6" s="35">
        <v>0</v>
      </c>
      <c r="G6" s="35">
        <v>0</v>
      </c>
      <c r="H6" s="35">
        <v>50000</v>
      </c>
    </row>
    <row r="7" spans="1:8" ht="15.75">
      <c r="A7" s="5" t="s">
        <v>25</v>
      </c>
      <c r="B7" s="5">
        <v>694</v>
      </c>
      <c r="C7" s="5">
        <v>411255</v>
      </c>
      <c r="D7" s="89" t="s">
        <v>188</v>
      </c>
      <c r="E7" s="7" t="s">
        <v>7</v>
      </c>
      <c r="F7" s="35">
        <v>1200000</v>
      </c>
      <c r="G7" s="35">
        <v>0</v>
      </c>
      <c r="H7" s="35">
        <v>0</v>
      </c>
    </row>
    <row r="8" spans="1:8" ht="15.75">
      <c r="A8" s="5" t="s">
        <v>25</v>
      </c>
      <c r="B8" s="5">
        <v>694</v>
      </c>
      <c r="C8" s="6">
        <v>411260</v>
      </c>
      <c r="D8" s="89" t="s">
        <v>189</v>
      </c>
      <c r="E8" s="7" t="s">
        <v>7</v>
      </c>
      <c r="F8" s="35">
        <v>20000</v>
      </c>
      <c r="G8" s="35"/>
      <c r="H8" s="35"/>
    </row>
    <row r="9" spans="1:8" ht="15.75">
      <c r="A9" s="5" t="s">
        <v>25</v>
      </c>
      <c r="B9" s="5">
        <v>694</v>
      </c>
      <c r="C9" s="6">
        <v>411261</v>
      </c>
      <c r="D9" s="89" t="s">
        <v>184</v>
      </c>
      <c r="E9" s="7" t="s">
        <v>7</v>
      </c>
      <c r="F9" s="35">
        <v>0</v>
      </c>
      <c r="G9" s="35">
        <v>0</v>
      </c>
      <c r="H9" s="35">
        <v>0</v>
      </c>
    </row>
    <row r="10" spans="1:8" s="19" customFormat="1" ht="16.5" customHeight="1" thickBot="1">
      <c r="A10" s="139" t="s">
        <v>6</v>
      </c>
      <c r="B10" s="140"/>
      <c r="C10" s="140"/>
      <c r="D10" s="140"/>
      <c r="E10" s="141"/>
      <c r="F10" s="21">
        <f>SUM(F6:F9)</f>
        <v>1220000</v>
      </c>
      <c r="G10" s="21">
        <f>SUM(G6:G9)</f>
        <v>0</v>
      </c>
      <c r="H10" s="21">
        <f>SUM(H6:H9)</f>
        <v>50000</v>
      </c>
    </row>
    <row r="11" spans="1:8" s="19" customFormat="1" ht="16.5" customHeight="1" thickTop="1">
      <c r="A11" s="22"/>
      <c r="B11" s="22"/>
      <c r="C11" s="22"/>
      <c r="D11" s="90"/>
      <c r="E11" s="22"/>
      <c r="F11" s="23"/>
      <c r="G11" s="23"/>
      <c r="H11" s="23"/>
    </row>
    <row r="12" spans="1:8" s="19" customFormat="1" ht="16.5" customHeight="1">
      <c r="A12" s="142" t="s">
        <v>34</v>
      </c>
      <c r="B12" s="143"/>
      <c r="C12" s="143"/>
      <c r="D12" s="143"/>
      <c r="E12" s="143"/>
      <c r="F12" s="143"/>
      <c r="G12" s="143"/>
      <c r="H12" s="143"/>
    </row>
    <row r="13" spans="1:251" s="4" customFormat="1" ht="18.75" customHeight="1">
      <c r="A13" s="2" t="s">
        <v>1</v>
      </c>
      <c r="B13" s="2" t="s">
        <v>2</v>
      </c>
      <c r="C13" s="2" t="s">
        <v>3</v>
      </c>
      <c r="D13" s="88" t="s">
        <v>4</v>
      </c>
      <c r="E13" s="2" t="s">
        <v>5</v>
      </c>
      <c r="F13" s="54" t="s">
        <v>21</v>
      </c>
      <c r="G13" s="52" t="s">
        <v>45</v>
      </c>
      <c r="H13" s="52" t="s">
        <v>72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4" customFormat="1" ht="16.5" customHeight="1">
      <c r="A14" s="5" t="s">
        <v>25</v>
      </c>
      <c r="B14" s="5">
        <v>657</v>
      </c>
      <c r="C14" s="5">
        <v>404069</v>
      </c>
      <c r="D14" s="91" t="s">
        <v>192</v>
      </c>
      <c r="E14" s="59" t="s">
        <v>7</v>
      </c>
      <c r="F14" s="35">
        <v>400000</v>
      </c>
      <c r="G14" s="35">
        <v>0</v>
      </c>
      <c r="H14" s="35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s="4" customFormat="1" ht="16.5" customHeight="1">
      <c r="A15" s="5" t="s">
        <v>25</v>
      </c>
      <c r="B15" s="5">
        <v>657</v>
      </c>
      <c r="C15" s="5">
        <v>404070</v>
      </c>
      <c r="D15" s="91" t="s">
        <v>180</v>
      </c>
      <c r="E15" s="59" t="s">
        <v>7</v>
      </c>
      <c r="F15" s="35">
        <v>0</v>
      </c>
      <c r="G15" s="35">
        <v>500000</v>
      </c>
      <c r="H15" s="35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4" customFormat="1" ht="16.5" customHeight="1">
      <c r="A16" s="5" t="s">
        <v>25</v>
      </c>
      <c r="B16" s="5">
        <v>657</v>
      </c>
      <c r="C16" s="5">
        <v>404071</v>
      </c>
      <c r="D16" s="91" t="s">
        <v>181</v>
      </c>
      <c r="E16" s="59" t="s">
        <v>7</v>
      </c>
      <c r="F16" s="35">
        <v>0</v>
      </c>
      <c r="G16" s="35">
        <v>0</v>
      </c>
      <c r="H16" s="35">
        <v>400000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4" customFormat="1" ht="16.5" customHeight="1">
      <c r="A17" s="5" t="s">
        <v>25</v>
      </c>
      <c r="B17" s="5">
        <v>657</v>
      </c>
      <c r="C17" s="5">
        <v>404072</v>
      </c>
      <c r="D17" s="91" t="s">
        <v>185</v>
      </c>
      <c r="E17" s="59" t="s">
        <v>7</v>
      </c>
      <c r="F17" s="35" t="s">
        <v>243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8" ht="15.75">
      <c r="A18" s="5" t="s">
        <v>25</v>
      </c>
      <c r="B18" s="5">
        <v>657</v>
      </c>
      <c r="C18" s="5">
        <v>404073</v>
      </c>
      <c r="D18" s="92" t="s">
        <v>182</v>
      </c>
      <c r="E18" s="28" t="s">
        <v>7</v>
      </c>
      <c r="F18" s="35">
        <v>0</v>
      </c>
      <c r="G18" s="55">
        <v>0</v>
      </c>
      <c r="H18" s="55">
        <v>0</v>
      </c>
    </row>
    <row r="19" spans="1:8" ht="15.75">
      <c r="A19" s="5" t="s">
        <v>25</v>
      </c>
      <c r="B19" s="5">
        <v>657</v>
      </c>
      <c r="C19" s="5">
        <v>404078</v>
      </c>
      <c r="D19" s="91" t="s">
        <v>207</v>
      </c>
      <c r="E19" s="28" t="s">
        <v>7</v>
      </c>
      <c r="F19" s="35"/>
      <c r="G19" s="35"/>
      <c r="H19" s="35">
        <v>150000</v>
      </c>
    </row>
    <row r="20" spans="1:251" s="4" customFormat="1" ht="16.5" customHeight="1">
      <c r="A20" s="5" t="s">
        <v>25</v>
      </c>
      <c r="B20" s="5">
        <v>657</v>
      </c>
      <c r="C20" s="5">
        <v>404074</v>
      </c>
      <c r="D20" s="91" t="s">
        <v>208</v>
      </c>
      <c r="E20" s="59" t="s">
        <v>7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s="4" customFormat="1" ht="16.5" customHeight="1">
      <c r="A21" s="5" t="s">
        <v>25</v>
      </c>
      <c r="B21" s="5">
        <v>657</v>
      </c>
      <c r="C21" s="5">
        <v>404075</v>
      </c>
      <c r="D21" s="89" t="s">
        <v>193</v>
      </c>
      <c r="E21" s="59" t="s">
        <v>7</v>
      </c>
      <c r="F21" s="45">
        <v>0</v>
      </c>
      <c r="G21" s="45">
        <v>0</v>
      </c>
      <c r="H21" s="45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s="4" customFormat="1" ht="16.5" customHeight="1">
      <c r="A22" s="5" t="s">
        <v>25</v>
      </c>
      <c r="B22" s="5">
        <v>657</v>
      </c>
      <c r="C22" s="5">
        <v>404076</v>
      </c>
      <c r="D22" s="89" t="s">
        <v>179</v>
      </c>
      <c r="E22" s="59" t="s">
        <v>7</v>
      </c>
      <c r="F22" s="45">
        <v>0</v>
      </c>
      <c r="G22" s="45">
        <v>500000</v>
      </c>
      <c r="H22" s="45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s="4" customFormat="1" ht="16.5" customHeight="1">
      <c r="A23" s="5" t="s">
        <v>25</v>
      </c>
      <c r="B23" s="5">
        <v>657</v>
      </c>
      <c r="C23" s="5">
        <v>404077</v>
      </c>
      <c r="D23" s="89" t="s">
        <v>209</v>
      </c>
      <c r="E23" s="59" t="s">
        <v>7</v>
      </c>
      <c r="F23" s="45">
        <v>300000</v>
      </c>
      <c r="G23" s="45">
        <v>0</v>
      </c>
      <c r="H23" s="45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s="4" customFormat="1" ht="16.5" customHeight="1">
      <c r="A24" s="5" t="s">
        <v>25</v>
      </c>
      <c r="B24" s="5">
        <v>694</v>
      </c>
      <c r="C24" s="5">
        <v>411511</v>
      </c>
      <c r="D24" s="89" t="s">
        <v>159</v>
      </c>
      <c r="E24" s="59" t="s">
        <v>7</v>
      </c>
      <c r="F24" s="35">
        <v>0</v>
      </c>
      <c r="G24" s="45">
        <v>300000</v>
      </c>
      <c r="H24" s="45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s="4" customFormat="1" ht="16.5" customHeight="1">
      <c r="A25" s="5" t="s">
        <v>25</v>
      </c>
      <c r="B25" s="5">
        <v>694</v>
      </c>
      <c r="C25" s="5">
        <v>411517</v>
      </c>
      <c r="D25" s="89" t="s">
        <v>160</v>
      </c>
      <c r="E25" s="59" t="s">
        <v>7</v>
      </c>
      <c r="F25" s="45">
        <v>200000</v>
      </c>
      <c r="G25" s="45">
        <v>0</v>
      </c>
      <c r="H25" s="45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8" ht="15.75">
      <c r="A26" s="5" t="s">
        <v>25</v>
      </c>
      <c r="B26" s="24">
        <v>553</v>
      </c>
      <c r="C26" s="6">
        <v>413105</v>
      </c>
      <c r="D26" s="89" t="s">
        <v>222</v>
      </c>
      <c r="E26" s="59" t="s">
        <v>7</v>
      </c>
      <c r="F26" s="45">
        <v>0</v>
      </c>
      <c r="G26" s="45">
        <v>0</v>
      </c>
      <c r="H26" s="45">
        <v>0</v>
      </c>
    </row>
    <row r="27" spans="1:251" s="4" customFormat="1" ht="16.5" customHeight="1">
      <c r="A27" s="5" t="s">
        <v>25</v>
      </c>
      <c r="B27" s="5">
        <v>694</v>
      </c>
      <c r="C27" s="5">
        <v>411518</v>
      </c>
      <c r="D27" s="89" t="s">
        <v>246</v>
      </c>
      <c r="E27" s="59" t="s">
        <v>7</v>
      </c>
      <c r="F27" s="45">
        <v>1000000</v>
      </c>
      <c r="G27" s="45">
        <v>0</v>
      </c>
      <c r="H27" s="4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s="4" customFormat="1" ht="16.5" customHeight="1" thickBot="1">
      <c r="A28" s="142" t="s">
        <v>6</v>
      </c>
      <c r="B28" s="143"/>
      <c r="C28" s="143"/>
      <c r="D28" s="143"/>
      <c r="E28" s="144"/>
      <c r="F28" s="56">
        <f>SUM(F14:F27)</f>
        <v>1900000</v>
      </c>
      <c r="G28" s="56">
        <f>SUM(G14:G27)</f>
        <v>1300000</v>
      </c>
      <c r="H28" s="56">
        <f>SUM(H14:H27)</f>
        <v>550000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s="25" customFormat="1" ht="16.5" customHeight="1" thickTop="1">
      <c r="A29" s="9"/>
      <c r="B29" s="9"/>
      <c r="C29" s="9"/>
      <c r="D29" s="93"/>
      <c r="E29" s="33"/>
      <c r="F29" s="50"/>
      <c r="G29" s="50"/>
      <c r="H29" s="50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</row>
    <row r="30" spans="1:251" s="25" customFormat="1" ht="16.5" customHeight="1">
      <c r="A30" s="9"/>
      <c r="B30" s="9"/>
      <c r="C30" s="9"/>
      <c r="D30" s="93"/>
      <c r="E30" s="33"/>
      <c r="F30" s="50"/>
      <c r="G30" s="50"/>
      <c r="H30" s="50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</row>
    <row r="31" spans="1:251" s="4" customFormat="1" ht="16.5" customHeight="1">
      <c r="A31" s="142" t="s">
        <v>55</v>
      </c>
      <c r="B31" s="143"/>
      <c r="C31" s="143"/>
      <c r="D31" s="143"/>
      <c r="E31" s="143"/>
      <c r="F31" s="143"/>
      <c r="G31" s="143"/>
      <c r="H31" s="14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s="4" customFormat="1" ht="16.5" customHeight="1">
      <c r="A32" s="2" t="s">
        <v>1</v>
      </c>
      <c r="B32" s="2" t="s">
        <v>2</v>
      </c>
      <c r="C32" s="2" t="s">
        <v>3</v>
      </c>
      <c r="D32" s="88" t="s">
        <v>4</v>
      </c>
      <c r="E32" s="2" t="s">
        <v>5</v>
      </c>
      <c r="F32" s="54" t="s">
        <v>21</v>
      </c>
      <c r="G32" s="52" t="s">
        <v>45</v>
      </c>
      <c r="H32" s="52" t="s">
        <v>72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s="4" customFormat="1" ht="16.5" customHeight="1">
      <c r="A33" s="5" t="s">
        <v>25</v>
      </c>
      <c r="B33" s="5">
        <v>321</v>
      </c>
      <c r="C33" s="5">
        <v>411222</v>
      </c>
      <c r="D33" s="89" t="s">
        <v>186</v>
      </c>
      <c r="E33" s="7" t="s">
        <v>7</v>
      </c>
      <c r="F33" s="35">
        <v>3000000</v>
      </c>
      <c r="G33" s="35">
        <v>200000</v>
      </c>
      <c r="H33" s="35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s="4" customFormat="1" ht="16.5" customHeight="1">
      <c r="A34" s="5" t="s">
        <v>25</v>
      </c>
      <c r="B34" s="5">
        <v>321</v>
      </c>
      <c r="C34" s="5">
        <v>411200</v>
      </c>
      <c r="D34" s="89" t="s">
        <v>187</v>
      </c>
      <c r="E34" s="7" t="s">
        <v>7</v>
      </c>
      <c r="F34" s="35">
        <v>0</v>
      </c>
      <c r="G34" s="35">
        <v>450000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s="4" customFormat="1" ht="16.5" customHeight="1">
      <c r="A35" s="5" t="s">
        <v>25</v>
      </c>
      <c r="B35" s="5">
        <v>321</v>
      </c>
      <c r="C35" s="5">
        <v>411202</v>
      </c>
      <c r="D35" s="89" t="s">
        <v>164</v>
      </c>
      <c r="E35" s="7" t="s">
        <v>7</v>
      </c>
      <c r="F35" s="35">
        <v>0</v>
      </c>
      <c r="G35" s="35">
        <v>0</v>
      </c>
      <c r="H35" s="35">
        <v>1000000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s="4" customFormat="1" ht="16.5" customHeight="1">
      <c r="A36" s="5" t="s">
        <v>25</v>
      </c>
      <c r="B36" s="5">
        <v>321</v>
      </c>
      <c r="C36" s="5">
        <v>411204</v>
      </c>
      <c r="D36" s="89" t="s">
        <v>196</v>
      </c>
      <c r="E36" s="7" t="s">
        <v>7</v>
      </c>
      <c r="F36" s="35">
        <v>0</v>
      </c>
      <c r="G36" s="35">
        <v>100000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s="4" customFormat="1" ht="16.5" customHeight="1">
      <c r="A37" s="5" t="s">
        <v>25</v>
      </c>
      <c r="B37" s="5">
        <v>321</v>
      </c>
      <c r="C37" s="5">
        <v>411205</v>
      </c>
      <c r="D37" s="89" t="s">
        <v>195</v>
      </c>
      <c r="E37" s="7" t="s">
        <v>7</v>
      </c>
      <c r="F37" s="35"/>
      <c r="G37" s="35"/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s="4" customFormat="1" ht="16.5" customHeight="1">
      <c r="A38" s="5" t="s">
        <v>25</v>
      </c>
      <c r="B38" s="5">
        <v>321</v>
      </c>
      <c r="C38" s="5">
        <v>411206</v>
      </c>
      <c r="D38" s="89" t="s">
        <v>197</v>
      </c>
      <c r="E38" s="7" t="s">
        <v>7</v>
      </c>
      <c r="F38" s="35">
        <v>0</v>
      </c>
      <c r="G38" s="35">
        <v>0</v>
      </c>
      <c r="H38" s="35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8" s="19" customFormat="1" ht="16.5" customHeight="1" thickBot="1">
      <c r="A39" s="139" t="s">
        <v>6</v>
      </c>
      <c r="B39" s="140"/>
      <c r="C39" s="140"/>
      <c r="D39" s="140"/>
      <c r="E39" s="141"/>
      <c r="F39" s="21">
        <f>SUM(F33:F38)</f>
        <v>3000000</v>
      </c>
      <c r="G39" s="21">
        <f>SUM(G33:G38)</f>
        <v>750000</v>
      </c>
      <c r="H39" s="21">
        <f>SUM(H33:H38)</f>
        <v>1000000</v>
      </c>
    </row>
    <row r="40" spans="1:8" s="19" customFormat="1" ht="16.5" customHeight="1" thickTop="1">
      <c r="A40" s="22"/>
      <c r="B40" s="22"/>
      <c r="C40" s="22"/>
      <c r="D40" s="90"/>
      <c r="E40" s="22"/>
      <c r="F40" s="23"/>
      <c r="G40" s="23"/>
      <c r="H40" s="23"/>
    </row>
    <row r="41" spans="1:8" s="19" customFormat="1" ht="17.25" customHeight="1">
      <c r="A41" s="145" t="s">
        <v>56</v>
      </c>
      <c r="B41" s="146"/>
      <c r="C41" s="146"/>
      <c r="D41" s="146"/>
      <c r="E41" s="146"/>
      <c r="F41" s="146"/>
      <c r="G41" s="146"/>
      <c r="H41" s="146"/>
    </row>
    <row r="42" spans="1:251" s="4" customFormat="1" ht="18.75" customHeight="1">
      <c r="A42" s="2" t="s">
        <v>1</v>
      </c>
      <c r="B42" s="2" t="s">
        <v>2</v>
      </c>
      <c r="C42" s="2" t="s">
        <v>3</v>
      </c>
      <c r="D42" s="88" t="s">
        <v>4</v>
      </c>
      <c r="E42" s="2" t="s">
        <v>5</v>
      </c>
      <c r="F42" s="54" t="s">
        <v>21</v>
      </c>
      <c r="G42" s="52" t="s">
        <v>45</v>
      </c>
      <c r="H42" s="52" t="s">
        <v>72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8" ht="15.75">
      <c r="A43" s="5" t="s">
        <v>25</v>
      </c>
      <c r="B43" s="24">
        <v>82</v>
      </c>
      <c r="C43" s="6">
        <v>413200</v>
      </c>
      <c r="D43" s="91" t="s">
        <v>211</v>
      </c>
      <c r="E43" s="7" t="s">
        <v>7</v>
      </c>
      <c r="F43" s="35">
        <v>0</v>
      </c>
      <c r="G43" s="35">
        <v>300000</v>
      </c>
      <c r="H43" s="35"/>
    </row>
    <row r="44" spans="1:8" ht="15.75">
      <c r="A44" s="5" t="s">
        <v>25</v>
      </c>
      <c r="B44" s="24">
        <v>82</v>
      </c>
      <c r="C44" s="6">
        <v>413201</v>
      </c>
      <c r="D44" s="91" t="s">
        <v>165</v>
      </c>
      <c r="E44" s="7" t="s">
        <v>7</v>
      </c>
      <c r="F44" s="35">
        <v>50000</v>
      </c>
      <c r="G44" s="35">
        <v>0</v>
      </c>
      <c r="H44" s="35">
        <v>0</v>
      </c>
    </row>
    <row r="45" spans="1:8" ht="15.75">
      <c r="A45" s="5" t="s">
        <v>25</v>
      </c>
      <c r="B45" s="24">
        <v>694</v>
      </c>
      <c r="C45" s="6">
        <v>411522</v>
      </c>
      <c r="D45" s="89" t="s">
        <v>166</v>
      </c>
      <c r="E45" s="7" t="s">
        <v>7</v>
      </c>
      <c r="F45" s="45">
        <v>0</v>
      </c>
      <c r="G45" s="45">
        <v>0</v>
      </c>
      <c r="H45" s="45">
        <v>0</v>
      </c>
    </row>
    <row r="46" spans="1:8" ht="15.75" thickBot="1">
      <c r="A46" s="145" t="s">
        <v>6</v>
      </c>
      <c r="B46" s="146"/>
      <c r="C46" s="146"/>
      <c r="D46" s="146"/>
      <c r="E46" s="147"/>
      <c r="F46" s="8">
        <f>SUM(F43:F45)</f>
        <v>50000</v>
      </c>
      <c r="G46" s="8">
        <f>SUM(G43:G45)</f>
        <v>300000</v>
      </c>
      <c r="H46" s="8">
        <f>SUM(H43:H45)</f>
        <v>0</v>
      </c>
    </row>
    <row r="47" spans="1:8" ht="16.5" thickTop="1">
      <c r="A47" s="13"/>
      <c r="B47" s="13"/>
      <c r="C47" s="13"/>
      <c r="D47" s="94"/>
      <c r="E47" s="13"/>
      <c r="F47" s="14"/>
      <c r="G47" s="14"/>
      <c r="H47" s="14"/>
    </row>
    <row r="48" spans="1:8" ht="15.75">
      <c r="A48" s="13"/>
      <c r="B48" s="13"/>
      <c r="C48" s="13"/>
      <c r="D48" s="94"/>
      <c r="E48" s="13"/>
      <c r="F48" s="14"/>
      <c r="G48" s="14"/>
      <c r="H48" s="14"/>
    </row>
    <row r="49" spans="1:8" ht="15">
      <c r="A49" s="145" t="s">
        <v>57</v>
      </c>
      <c r="B49" s="146"/>
      <c r="C49" s="146"/>
      <c r="D49" s="146"/>
      <c r="E49" s="146"/>
      <c r="F49" s="146"/>
      <c r="G49" s="146"/>
      <c r="H49" s="146"/>
    </row>
    <row r="50" spans="1:8" ht="19.5" customHeight="1">
      <c r="A50" s="2" t="s">
        <v>1</v>
      </c>
      <c r="B50" s="2" t="s">
        <v>2</v>
      </c>
      <c r="C50" s="2" t="s">
        <v>3</v>
      </c>
      <c r="D50" s="88" t="s">
        <v>4</v>
      </c>
      <c r="E50" s="2" t="s">
        <v>5</v>
      </c>
      <c r="F50" s="54" t="s">
        <v>21</v>
      </c>
      <c r="G50" s="52" t="s">
        <v>45</v>
      </c>
      <c r="H50" s="52" t="s">
        <v>72</v>
      </c>
    </row>
    <row r="51" spans="1:251" s="4" customFormat="1" ht="16.5" customHeight="1">
      <c r="A51" s="5" t="s">
        <v>25</v>
      </c>
      <c r="B51" s="24">
        <v>181</v>
      </c>
      <c r="C51" s="6">
        <v>411200</v>
      </c>
      <c r="D51" s="91" t="s">
        <v>167</v>
      </c>
      <c r="E51" s="7" t="s">
        <v>7</v>
      </c>
      <c r="F51" s="35">
        <v>0</v>
      </c>
      <c r="G51" s="35">
        <v>0</v>
      </c>
      <c r="H51" s="35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s="4" customFormat="1" ht="16.5" customHeight="1">
      <c r="A52" s="5" t="s">
        <v>25</v>
      </c>
      <c r="B52" s="24">
        <v>181</v>
      </c>
      <c r="C52" s="6">
        <v>411201</v>
      </c>
      <c r="D52" s="91" t="s">
        <v>183</v>
      </c>
      <c r="E52" s="7" t="s">
        <v>7</v>
      </c>
      <c r="F52" s="35">
        <v>0</v>
      </c>
      <c r="G52" s="35">
        <v>5000000</v>
      </c>
      <c r="H52" s="35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s="4" customFormat="1" ht="16.5" customHeight="1">
      <c r="A53" s="5" t="s">
        <v>25</v>
      </c>
      <c r="B53" s="24">
        <v>181</v>
      </c>
      <c r="C53" s="6">
        <v>411206</v>
      </c>
      <c r="D53" s="89" t="s">
        <v>191</v>
      </c>
      <c r="E53" s="7" t="s">
        <v>7</v>
      </c>
      <c r="F53" s="45">
        <v>0</v>
      </c>
      <c r="G53" s="45">
        <v>0</v>
      </c>
      <c r="H53" s="45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8" ht="15.75" thickBot="1">
      <c r="A54" s="145" t="s">
        <v>6</v>
      </c>
      <c r="B54" s="146"/>
      <c r="C54" s="146"/>
      <c r="D54" s="146"/>
      <c r="E54" s="147"/>
      <c r="F54" s="8">
        <f>SUM(F51:F53)</f>
        <v>0</v>
      </c>
      <c r="G54" s="8">
        <f>SUM(G51:G53)</f>
        <v>5000000</v>
      </c>
      <c r="H54" s="8">
        <f>SUM(H51:H53)</f>
        <v>0</v>
      </c>
    </row>
    <row r="55" spans="1:8" ht="16.5" thickTop="1">
      <c r="A55" s="13"/>
      <c r="B55" s="13"/>
      <c r="C55" s="13"/>
      <c r="D55" s="94"/>
      <c r="E55" s="13"/>
      <c r="F55" s="14"/>
      <c r="G55" s="14"/>
      <c r="H55" s="14"/>
    </row>
    <row r="56" spans="1:8" ht="15">
      <c r="A56" s="145" t="s">
        <v>58</v>
      </c>
      <c r="B56" s="146"/>
      <c r="C56" s="146"/>
      <c r="D56" s="146"/>
      <c r="E56" s="146"/>
      <c r="F56" s="146"/>
      <c r="G56" s="146"/>
      <c r="H56" s="147"/>
    </row>
    <row r="57" spans="1:8" ht="15.75">
      <c r="A57" s="2" t="s">
        <v>1</v>
      </c>
      <c r="B57" s="2" t="s">
        <v>2</v>
      </c>
      <c r="C57" s="2" t="s">
        <v>3</v>
      </c>
      <c r="D57" s="88" t="s">
        <v>4</v>
      </c>
      <c r="E57" s="2" t="s">
        <v>5</v>
      </c>
      <c r="F57" s="54" t="s">
        <v>21</v>
      </c>
      <c r="G57" s="52" t="s">
        <v>45</v>
      </c>
      <c r="H57" s="52" t="s">
        <v>72</v>
      </c>
    </row>
    <row r="58" spans="1:8" ht="15.75">
      <c r="A58" s="5" t="s">
        <v>25</v>
      </c>
      <c r="B58" s="24">
        <v>553</v>
      </c>
      <c r="C58" s="6">
        <v>413101</v>
      </c>
      <c r="D58" s="91" t="s">
        <v>212</v>
      </c>
      <c r="E58" s="7" t="s">
        <v>7</v>
      </c>
      <c r="F58" s="35">
        <v>200000</v>
      </c>
      <c r="G58" s="35">
        <v>0</v>
      </c>
      <c r="H58" s="35">
        <v>0</v>
      </c>
    </row>
    <row r="59" spans="1:8" ht="15.75">
      <c r="A59" s="5" t="s">
        <v>25</v>
      </c>
      <c r="B59" s="24">
        <v>553</v>
      </c>
      <c r="C59" s="6">
        <v>413102</v>
      </c>
      <c r="D59" s="91" t="s">
        <v>168</v>
      </c>
      <c r="E59" s="7" t="s">
        <v>7</v>
      </c>
      <c r="F59" s="35">
        <v>0</v>
      </c>
      <c r="G59" s="35">
        <v>0</v>
      </c>
      <c r="H59" s="35">
        <v>0</v>
      </c>
    </row>
    <row r="60" spans="1:8" ht="15.75" thickBot="1">
      <c r="A60" s="145" t="s">
        <v>6</v>
      </c>
      <c r="B60" s="146"/>
      <c r="C60" s="146"/>
      <c r="D60" s="146"/>
      <c r="E60" s="147"/>
      <c r="F60" s="8">
        <f>SUM(F58:F59)</f>
        <v>200000</v>
      </c>
      <c r="G60" s="8">
        <f>SUM(G58:G59)</f>
        <v>0</v>
      </c>
      <c r="H60" s="8">
        <f>SUM(H58:H59)</f>
        <v>0</v>
      </c>
    </row>
    <row r="61" spans="1:8" ht="16.5" thickTop="1">
      <c r="A61" s="9"/>
      <c r="B61" s="9"/>
      <c r="C61" s="9"/>
      <c r="D61" s="95"/>
      <c r="E61" s="25"/>
      <c r="F61" s="14"/>
      <c r="G61" s="14"/>
      <c r="H61" s="14"/>
    </row>
    <row r="62" spans="1:8" ht="15">
      <c r="A62" s="145" t="s">
        <v>198</v>
      </c>
      <c r="B62" s="146"/>
      <c r="C62" s="146"/>
      <c r="D62" s="146"/>
      <c r="E62" s="146"/>
      <c r="F62" s="146"/>
      <c r="G62" s="146"/>
      <c r="H62" s="147"/>
    </row>
    <row r="63" spans="1:8" ht="15.75">
      <c r="A63" s="2" t="s">
        <v>1</v>
      </c>
      <c r="B63" s="2" t="s">
        <v>2</v>
      </c>
      <c r="C63" s="2" t="s">
        <v>3</v>
      </c>
      <c r="D63" s="88" t="s">
        <v>4</v>
      </c>
      <c r="E63" s="2" t="s">
        <v>5</v>
      </c>
      <c r="F63" s="54" t="s">
        <v>21</v>
      </c>
      <c r="G63" s="52" t="s">
        <v>45</v>
      </c>
      <c r="H63" s="52" t="s">
        <v>72</v>
      </c>
    </row>
    <row r="64" spans="1:8" ht="15.75">
      <c r="A64" s="5" t="s">
        <v>25</v>
      </c>
      <c r="B64" s="24">
        <v>694</v>
      </c>
      <c r="C64" s="6">
        <v>411616</v>
      </c>
      <c r="D64" s="91" t="s">
        <v>199</v>
      </c>
      <c r="E64" s="7" t="s">
        <v>7</v>
      </c>
      <c r="F64" s="35"/>
      <c r="G64" s="35"/>
      <c r="H64" s="35"/>
    </row>
    <row r="65" spans="1:8" ht="15.75" thickBot="1">
      <c r="A65" s="145" t="s">
        <v>6</v>
      </c>
      <c r="B65" s="146"/>
      <c r="C65" s="146"/>
      <c r="D65" s="146"/>
      <c r="E65" s="147"/>
      <c r="F65" s="8">
        <f>SUM(F64:F64)</f>
        <v>0</v>
      </c>
      <c r="G65" s="8">
        <f>SUM(G64:G64)</f>
        <v>0</v>
      </c>
      <c r="H65" s="8">
        <f>SUM(H64:H64)</f>
        <v>0</v>
      </c>
    </row>
    <row r="66" spans="1:8" ht="16.5" thickTop="1">
      <c r="A66" s="9"/>
      <c r="B66" s="9"/>
      <c r="C66" s="9"/>
      <c r="D66" s="95"/>
      <c r="E66" s="25"/>
      <c r="F66" s="14"/>
      <c r="G66" s="14"/>
      <c r="H66" s="14"/>
    </row>
    <row r="67" spans="1:8" ht="15.75">
      <c r="A67" s="9"/>
      <c r="B67" s="9"/>
      <c r="C67" s="9"/>
      <c r="D67" s="95"/>
      <c r="E67" s="25"/>
      <c r="F67" s="14"/>
      <c r="G67" s="14"/>
      <c r="H67" s="14"/>
    </row>
    <row r="68" spans="1:9" ht="16.5" thickBot="1">
      <c r="A68" s="4" t="s">
        <v>28</v>
      </c>
      <c r="F68" s="16">
        <f>SUM(F65+F60+F54+F46+F39+F28+F10)</f>
        <v>6370000</v>
      </c>
      <c r="G68" s="16">
        <f>SUM(G65+G60+G54+G46+G39+G28+G10)</f>
        <v>7350000</v>
      </c>
      <c r="H68" s="16">
        <f>SUM(H65+H60+H54+H46+H39+H28+H10)</f>
        <v>1600000</v>
      </c>
      <c r="I68" s="14"/>
    </row>
    <row r="69" ht="16.5" thickTop="1"/>
  </sheetData>
  <sheetProtection/>
  <mergeCells count="14">
    <mergeCell ref="A62:H62"/>
    <mergeCell ref="A65:E65"/>
    <mergeCell ref="A60:E60"/>
    <mergeCell ref="A49:H49"/>
    <mergeCell ref="A54:E54"/>
    <mergeCell ref="A56:H56"/>
    <mergeCell ref="A12:H12"/>
    <mergeCell ref="A39:E39"/>
    <mergeCell ref="A4:H4"/>
    <mergeCell ref="A46:E46"/>
    <mergeCell ref="A10:E10"/>
    <mergeCell ref="A41:H41"/>
    <mergeCell ref="A31:H31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view="pageBreakPreview" zoomScale="120" zoomScaleSheetLayoutView="120" zoomScalePageLayoutView="0" workbookViewId="0" topLeftCell="A1">
      <selection activeCell="E16" sqref="E16"/>
    </sheetView>
  </sheetViews>
  <sheetFormatPr defaultColWidth="9.140625" defaultRowHeight="12.75"/>
  <cols>
    <col min="1" max="1" width="7.00390625" style="1" customWidth="1"/>
    <col min="2" max="2" width="6.57421875" style="1" customWidth="1"/>
    <col min="3" max="3" width="9.7109375" style="1" customWidth="1"/>
    <col min="4" max="4" width="39.28125" style="1" customWidth="1"/>
    <col min="5" max="5" width="13.00390625" style="1" customWidth="1"/>
    <col min="6" max="6" width="15.8515625" style="15" customWidth="1"/>
    <col min="7" max="7" width="15.28125" style="15" customWidth="1"/>
    <col min="8" max="8" width="16.57421875" style="15" customWidth="1"/>
    <col min="9" max="9" width="10.421875" style="1" bestFit="1" customWidth="1"/>
    <col min="10" max="16384" width="9.140625" style="1" customWidth="1"/>
  </cols>
  <sheetData>
    <row r="1" ht="14.25" customHeight="1">
      <c r="A1" s="4" t="s">
        <v>267</v>
      </c>
    </row>
    <row r="2" ht="15">
      <c r="A2" s="4" t="s">
        <v>49</v>
      </c>
    </row>
    <row r="3" ht="15.75" customHeight="1"/>
    <row r="4" spans="1:8" ht="13.5" customHeight="1">
      <c r="A4" s="145" t="s">
        <v>50</v>
      </c>
      <c r="B4" s="146"/>
      <c r="C4" s="146"/>
      <c r="D4" s="146"/>
      <c r="E4" s="146"/>
      <c r="F4" s="146"/>
      <c r="G4" s="146"/>
      <c r="H4" s="146"/>
    </row>
    <row r="5" spans="1:8" ht="13.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21</v>
      </c>
      <c r="G5" s="3" t="s">
        <v>45</v>
      </c>
      <c r="H5" s="3" t="s">
        <v>72</v>
      </c>
    </row>
    <row r="6" spans="1:8" ht="13.5" customHeight="1">
      <c r="A6" s="5" t="s">
        <v>25</v>
      </c>
      <c r="B6" s="20">
        <v>694</v>
      </c>
      <c r="C6" s="20">
        <v>411667</v>
      </c>
      <c r="D6" s="20" t="s">
        <v>213</v>
      </c>
      <c r="E6" s="20" t="s">
        <v>7</v>
      </c>
      <c r="F6" s="85">
        <v>0</v>
      </c>
      <c r="G6" s="85">
        <v>300000</v>
      </c>
      <c r="H6" s="34">
        <v>0</v>
      </c>
    </row>
    <row r="7" spans="1:8" ht="13.5" customHeight="1">
      <c r="A7" s="5" t="s">
        <v>25</v>
      </c>
      <c r="B7" s="20">
        <v>694</v>
      </c>
      <c r="C7" s="20">
        <v>411668</v>
      </c>
      <c r="D7" s="20" t="s">
        <v>214</v>
      </c>
      <c r="E7" s="20" t="s">
        <v>7</v>
      </c>
      <c r="F7" s="85">
        <v>20000</v>
      </c>
      <c r="G7" s="77">
        <v>0</v>
      </c>
      <c r="H7" s="77">
        <v>0</v>
      </c>
    </row>
    <row r="9" spans="1:8" ht="13.5" customHeight="1" thickBot="1">
      <c r="A9" s="145" t="s">
        <v>6</v>
      </c>
      <c r="B9" s="146"/>
      <c r="C9" s="146"/>
      <c r="D9" s="146"/>
      <c r="E9" s="147"/>
      <c r="F9" s="8">
        <f>SUM(F6:F7)</f>
        <v>20000</v>
      </c>
      <c r="G9" s="8">
        <v>0</v>
      </c>
      <c r="H9" s="8">
        <v>0</v>
      </c>
    </row>
    <row r="10" ht="13.5" customHeight="1" thickTop="1"/>
    <row r="11" ht="13.5" customHeight="1"/>
    <row r="12" spans="1:8" ht="15">
      <c r="A12" s="4" t="s">
        <v>52</v>
      </c>
      <c r="F12" s="52">
        <f>SUM(F9)</f>
        <v>20000</v>
      </c>
      <c r="G12" s="52">
        <f>SUM(G9)</f>
        <v>0</v>
      </c>
      <c r="H12" s="52">
        <f>SUM(H9)</f>
        <v>0</v>
      </c>
    </row>
  </sheetData>
  <sheetProtection/>
  <mergeCells count="2">
    <mergeCell ref="A4:H4"/>
    <mergeCell ref="A9:E9"/>
  </mergeCells>
  <printOptions/>
  <pageMargins left="0.7" right="0.7" top="0.75" bottom="0.75" header="0.3" footer="0.3"/>
  <pageSetup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3:H31"/>
  <sheetViews>
    <sheetView showGridLines="0" view="pageBreakPreview" zoomScale="70" zoomScaleNormal="110" zoomScaleSheetLayoutView="70" zoomScalePageLayoutView="0" workbookViewId="0" topLeftCell="A1">
      <selection activeCell="G22" sqref="G22"/>
    </sheetView>
  </sheetViews>
  <sheetFormatPr defaultColWidth="9.140625" defaultRowHeight="12.75"/>
  <cols>
    <col min="1" max="1" width="5.00390625" style="1" customWidth="1"/>
    <col min="2" max="2" width="5.28125" style="1" customWidth="1"/>
    <col min="3" max="3" width="11.8515625" style="1" customWidth="1"/>
    <col min="4" max="4" width="47.00390625" style="1" customWidth="1"/>
    <col min="5" max="5" width="13.00390625" style="1" customWidth="1"/>
    <col min="6" max="6" width="18.8515625" style="15" customWidth="1"/>
    <col min="7" max="7" width="19.140625" style="15" customWidth="1"/>
    <col min="8" max="8" width="16.57421875" style="15" customWidth="1"/>
    <col min="9" max="9" width="10.421875" style="1" bestFit="1" customWidth="1"/>
    <col min="10" max="16384" width="9.140625" style="1" customWidth="1"/>
  </cols>
  <sheetData>
    <row r="3" ht="15">
      <c r="A3" s="4" t="s">
        <v>267</v>
      </c>
    </row>
    <row r="4" ht="15">
      <c r="A4" s="4" t="s">
        <v>11</v>
      </c>
    </row>
    <row r="6" spans="1:8" s="4" customFormat="1" ht="14.25">
      <c r="A6" s="145" t="s">
        <v>47</v>
      </c>
      <c r="B6" s="146"/>
      <c r="C6" s="146"/>
      <c r="D6" s="146"/>
      <c r="E6" s="146"/>
      <c r="F6" s="146"/>
      <c r="G6" s="146"/>
      <c r="H6" s="146"/>
    </row>
    <row r="7" spans="1:8" ht="15">
      <c r="A7" s="2" t="s">
        <v>20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21</v>
      </c>
      <c r="G7" s="2" t="s">
        <v>45</v>
      </c>
      <c r="H7" s="2" t="s">
        <v>72</v>
      </c>
    </row>
    <row r="8" spans="1:8" ht="15">
      <c r="A8" s="5" t="s">
        <v>25</v>
      </c>
      <c r="B8" s="24">
        <v>694</v>
      </c>
      <c r="C8" s="5">
        <v>411253</v>
      </c>
      <c r="D8" s="5" t="s">
        <v>170</v>
      </c>
      <c r="E8" s="5" t="s">
        <v>7</v>
      </c>
      <c r="F8" s="17">
        <v>250000</v>
      </c>
      <c r="G8" s="17">
        <v>0</v>
      </c>
      <c r="H8" s="17">
        <v>0</v>
      </c>
    </row>
    <row r="9" spans="1:8" ht="15">
      <c r="A9" s="5" t="s">
        <v>25</v>
      </c>
      <c r="B9" s="24">
        <v>694</v>
      </c>
      <c r="C9" s="5">
        <v>411255</v>
      </c>
      <c r="D9" s="5" t="s">
        <v>215</v>
      </c>
      <c r="E9" s="5" t="s">
        <v>7</v>
      </c>
      <c r="F9" s="39">
        <v>0</v>
      </c>
      <c r="G9" s="39">
        <v>0</v>
      </c>
      <c r="H9" s="39">
        <v>0</v>
      </c>
    </row>
    <row r="10" spans="1:8" ht="15">
      <c r="A10" s="5" t="s">
        <v>25</v>
      </c>
      <c r="B10" s="24">
        <v>657</v>
      </c>
      <c r="C10" s="5">
        <v>404015</v>
      </c>
      <c r="D10" s="5" t="s">
        <v>171</v>
      </c>
      <c r="E10" s="5" t="s">
        <v>7</v>
      </c>
      <c r="F10" s="39">
        <v>100000</v>
      </c>
      <c r="G10" s="39">
        <v>0</v>
      </c>
      <c r="H10" s="39">
        <v>0</v>
      </c>
    </row>
    <row r="11" spans="1:8" ht="15">
      <c r="A11" s="5" t="s">
        <v>25</v>
      </c>
      <c r="B11" s="24">
        <v>657</v>
      </c>
      <c r="C11" s="5">
        <v>404017</v>
      </c>
      <c r="D11" s="5" t="s">
        <v>216</v>
      </c>
      <c r="E11" s="5" t="s">
        <v>7</v>
      </c>
      <c r="F11" s="96">
        <v>500000</v>
      </c>
      <c r="G11" s="39">
        <v>0</v>
      </c>
      <c r="H11" s="39">
        <v>0</v>
      </c>
    </row>
    <row r="12" spans="1:8" ht="15">
      <c r="A12" s="5" t="s">
        <v>25</v>
      </c>
      <c r="B12" s="24">
        <v>694</v>
      </c>
      <c r="C12" s="5">
        <v>411256</v>
      </c>
      <c r="D12" s="5" t="s">
        <v>172</v>
      </c>
      <c r="E12" s="5" t="s">
        <v>7</v>
      </c>
      <c r="F12" s="39">
        <v>200000</v>
      </c>
      <c r="G12" s="39">
        <v>0</v>
      </c>
      <c r="H12" s="39">
        <v>0</v>
      </c>
    </row>
    <row r="13" spans="1:8" ht="15">
      <c r="A13" s="5" t="s">
        <v>25</v>
      </c>
      <c r="B13" s="24">
        <v>694</v>
      </c>
      <c r="C13" s="5">
        <v>411258</v>
      </c>
      <c r="D13" s="5" t="s">
        <v>217</v>
      </c>
      <c r="E13" s="5" t="s">
        <v>7</v>
      </c>
      <c r="F13" s="39">
        <v>10000</v>
      </c>
      <c r="G13" s="39">
        <v>0</v>
      </c>
      <c r="H13" s="39">
        <v>0</v>
      </c>
    </row>
    <row r="14" spans="1:8" ht="15">
      <c r="A14" s="5" t="s">
        <v>25</v>
      </c>
      <c r="B14" s="24">
        <v>694</v>
      </c>
      <c r="C14" s="5">
        <v>411259</v>
      </c>
      <c r="D14" s="5" t="s">
        <v>173</v>
      </c>
      <c r="E14" s="5" t="s">
        <v>7</v>
      </c>
      <c r="F14" s="39">
        <v>200000</v>
      </c>
      <c r="G14" s="39">
        <v>0</v>
      </c>
      <c r="H14" s="39">
        <v>0</v>
      </c>
    </row>
    <row r="15" spans="1:8" ht="15.75" thickBot="1">
      <c r="A15" s="145" t="s">
        <v>6</v>
      </c>
      <c r="B15" s="146"/>
      <c r="C15" s="146"/>
      <c r="D15" s="146"/>
      <c r="E15" s="147"/>
      <c r="F15" s="8">
        <f>SUM(F8:F14)</f>
        <v>1260000</v>
      </c>
      <c r="G15" s="8">
        <f>SUM(G8:G14)</f>
        <v>0</v>
      </c>
      <c r="H15" s="8">
        <f>SUM(H8:H14)</f>
        <v>0</v>
      </c>
    </row>
    <row r="16" ht="15.75" thickTop="1"/>
    <row r="17" spans="1:8" s="4" customFormat="1" ht="14.25">
      <c r="A17" s="145" t="s">
        <v>48</v>
      </c>
      <c r="B17" s="146"/>
      <c r="C17" s="146"/>
      <c r="D17" s="146"/>
      <c r="E17" s="146"/>
      <c r="F17" s="146"/>
      <c r="G17" s="146"/>
      <c r="H17" s="146"/>
    </row>
    <row r="18" spans="1:8" ht="1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21</v>
      </c>
      <c r="G18" s="2" t="s">
        <v>45</v>
      </c>
      <c r="H18" s="2" t="s">
        <v>72</v>
      </c>
    </row>
    <row r="19" spans="1:8" ht="15">
      <c r="A19" s="5" t="s">
        <v>25</v>
      </c>
      <c r="B19" s="24">
        <v>657</v>
      </c>
      <c r="C19" s="5">
        <v>404005</v>
      </c>
      <c r="D19" s="5" t="s">
        <v>247</v>
      </c>
      <c r="E19" s="5" t="s">
        <v>7</v>
      </c>
      <c r="F19" s="39">
        <v>100000</v>
      </c>
      <c r="G19" s="39">
        <v>0</v>
      </c>
      <c r="H19" s="73">
        <v>0</v>
      </c>
    </row>
    <row r="20" spans="1:8" ht="15">
      <c r="A20" s="5" t="s">
        <v>25</v>
      </c>
      <c r="B20" s="24">
        <v>657</v>
      </c>
      <c r="C20" s="5">
        <v>404007</v>
      </c>
      <c r="D20" s="5" t="s">
        <v>218</v>
      </c>
      <c r="E20" s="5" t="s">
        <v>7</v>
      </c>
      <c r="F20" s="39">
        <v>0</v>
      </c>
      <c r="G20" s="39">
        <v>1000000</v>
      </c>
      <c r="H20" s="73">
        <v>0</v>
      </c>
    </row>
    <row r="21" spans="1:8" ht="15">
      <c r="A21" s="5" t="s">
        <v>25</v>
      </c>
      <c r="B21" s="24">
        <v>657</v>
      </c>
      <c r="C21" s="5">
        <v>404009</v>
      </c>
      <c r="D21" s="5" t="s">
        <v>174</v>
      </c>
      <c r="E21" s="5" t="s">
        <v>7</v>
      </c>
      <c r="F21" s="39">
        <v>0</v>
      </c>
      <c r="G21" s="39">
        <v>0</v>
      </c>
      <c r="H21" s="73">
        <v>0</v>
      </c>
    </row>
    <row r="22" spans="1:8" ht="14.25" customHeight="1">
      <c r="A22" s="5" t="s">
        <v>25</v>
      </c>
      <c r="B22" s="24">
        <v>657</v>
      </c>
      <c r="C22" s="5">
        <v>404010</v>
      </c>
      <c r="D22" s="5" t="s">
        <v>175</v>
      </c>
      <c r="E22" s="5" t="s">
        <v>7</v>
      </c>
      <c r="F22" s="39">
        <v>0</v>
      </c>
      <c r="G22" s="39">
        <v>0</v>
      </c>
      <c r="H22" s="73">
        <v>0</v>
      </c>
    </row>
    <row r="23" spans="1:8" s="100" customFormat="1" ht="15">
      <c r="A23" s="83" t="s">
        <v>25</v>
      </c>
      <c r="B23" s="127">
        <v>657</v>
      </c>
      <c r="C23" s="83">
        <v>404011</v>
      </c>
      <c r="D23" s="83" t="s">
        <v>176</v>
      </c>
      <c r="E23" s="83" t="s">
        <v>7</v>
      </c>
      <c r="F23" s="128">
        <v>0</v>
      </c>
      <c r="G23" s="128">
        <v>500000</v>
      </c>
      <c r="H23" s="129">
        <v>0</v>
      </c>
    </row>
    <row r="24" spans="1:8" s="100" customFormat="1" ht="15">
      <c r="A24" s="83" t="s">
        <v>25</v>
      </c>
      <c r="B24" s="127">
        <v>657</v>
      </c>
      <c r="C24" s="83">
        <v>404012</v>
      </c>
      <c r="D24" s="83" t="s">
        <v>177</v>
      </c>
      <c r="E24" s="83" t="s">
        <v>7</v>
      </c>
      <c r="F24" s="128">
        <v>0</v>
      </c>
      <c r="G24" s="128">
        <v>1000000</v>
      </c>
      <c r="H24" s="129">
        <v>0</v>
      </c>
    </row>
    <row r="25" spans="1:8" s="100" customFormat="1" ht="15">
      <c r="A25" s="83" t="s">
        <v>25</v>
      </c>
      <c r="B25" s="127">
        <v>657</v>
      </c>
      <c r="C25" s="83">
        <v>404013</v>
      </c>
      <c r="D25" s="83" t="s">
        <v>219</v>
      </c>
      <c r="E25" s="83" t="s">
        <v>7</v>
      </c>
      <c r="F25" s="128">
        <v>0</v>
      </c>
      <c r="G25" s="128">
        <v>0</v>
      </c>
      <c r="H25" s="129">
        <v>0</v>
      </c>
    </row>
    <row r="26" spans="1:8" s="100" customFormat="1" ht="15">
      <c r="A26" s="83" t="s">
        <v>25</v>
      </c>
      <c r="B26" s="127"/>
      <c r="C26" s="83"/>
      <c r="D26" s="83" t="s">
        <v>248</v>
      </c>
      <c r="E26" s="83"/>
      <c r="F26" s="128"/>
      <c r="G26" s="128">
        <v>3000000</v>
      </c>
      <c r="H26" s="129"/>
    </row>
    <row r="27" spans="1:8" s="100" customFormat="1" ht="15">
      <c r="A27" s="83" t="s">
        <v>25</v>
      </c>
      <c r="B27" s="127">
        <v>657</v>
      </c>
      <c r="C27" s="83">
        <v>404014</v>
      </c>
      <c r="D27" s="83" t="s">
        <v>178</v>
      </c>
      <c r="E27" s="83" t="s">
        <v>7</v>
      </c>
      <c r="F27" s="128">
        <v>200000</v>
      </c>
      <c r="G27" s="128">
        <v>500000</v>
      </c>
      <c r="H27" s="129">
        <v>0</v>
      </c>
    </row>
    <row r="28" spans="1:8" ht="15.75" thickBot="1">
      <c r="A28" s="145" t="s">
        <v>6</v>
      </c>
      <c r="B28" s="146"/>
      <c r="C28" s="146"/>
      <c r="D28" s="146"/>
      <c r="E28" s="147"/>
      <c r="F28" s="8">
        <f>SUM(F19:F27)</f>
        <v>300000</v>
      </c>
      <c r="G28" s="8">
        <f>SUM(G19:G27)</f>
        <v>6000000</v>
      </c>
      <c r="H28" s="8">
        <f>SUM(H19:H27)</f>
        <v>0</v>
      </c>
    </row>
    <row r="29" ht="12" customHeight="1" thickTop="1"/>
    <row r="30" ht="12" customHeight="1"/>
    <row r="31" spans="1:8" ht="15.75" thickBot="1">
      <c r="A31" s="4" t="s">
        <v>26</v>
      </c>
      <c r="F31" s="16">
        <f>F28+F15</f>
        <v>1560000</v>
      </c>
      <c r="G31" s="16">
        <f>G28+G15</f>
        <v>6000000</v>
      </c>
      <c r="H31" s="16">
        <f>H28+H15</f>
        <v>0</v>
      </c>
    </row>
    <row r="32" ht="15.75" thickTop="1"/>
  </sheetData>
  <sheetProtection/>
  <mergeCells count="4">
    <mergeCell ref="A6:H6"/>
    <mergeCell ref="A15:E15"/>
    <mergeCell ref="A28:E28"/>
    <mergeCell ref="A17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zoomScale="115" zoomScaleNormal="115" zoomScalePageLayoutView="0" workbookViewId="0" topLeftCell="A49">
      <selection activeCell="F72" sqref="F72"/>
    </sheetView>
  </sheetViews>
  <sheetFormatPr defaultColWidth="9.140625" defaultRowHeight="12.75"/>
  <cols>
    <col min="1" max="2" width="9.140625" style="71" customWidth="1"/>
    <col min="3" max="3" width="16.140625" style="71" customWidth="1"/>
    <col min="4" max="4" width="41.00390625" style="71" customWidth="1"/>
    <col min="5" max="5" width="15.28125" style="71" customWidth="1"/>
    <col min="6" max="6" width="15.00390625" style="71" customWidth="1"/>
    <col min="7" max="7" width="12.421875" style="71" customWidth="1"/>
    <col min="8" max="8" width="13.00390625" style="71" customWidth="1"/>
    <col min="9" max="16384" width="9.140625" style="71" customWidth="1"/>
  </cols>
  <sheetData>
    <row r="1" spans="1:8" s="1" customFormat="1" ht="16.5" customHeight="1">
      <c r="A1" s="135" t="s">
        <v>161</v>
      </c>
      <c r="B1" s="135"/>
      <c r="C1" s="135"/>
      <c r="D1" s="135"/>
      <c r="E1" s="135"/>
      <c r="F1" s="135"/>
      <c r="G1" s="135"/>
      <c r="H1" s="135"/>
    </row>
    <row r="2" spans="1:8" s="1" customFormat="1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9" t="s">
        <v>21</v>
      </c>
      <c r="G2" s="80" t="s">
        <v>45</v>
      </c>
      <c r="H2" s="80" t="s">
        <v>72</v>
      </c>
    </row>
    <row r="3" spans="1:8" s="1" customFormat="1" ht="16.5" customHeight="1">
      <c r="A3" s="5" t="s">
        <v>25</v>
      </c>
      <c r="B3" s="5">
        <v>694</v>
      </c>
      <c r="C3" s="5">
        <v>411826</v>
      </c>
      <c r="D3" s="5" t="s">
        <v>163</v>
      </c>
      <c r="E3" s="5" t="s">
        <v>7</v>
      </c>
      <c r="F3" s="17">
        <v>500</v>
      </c>
      <c r="G3" s="39">
        <v>0</v>
      </c>
      <c r="H3" s="39">
        <v>0</v>
      </c>
    </row>
    <row r="4" spans="1:8" s="1" customFormat="1" ht="16.5" customHeight="1" thickBot="1">
      <c r="A4" s="142" t="s">
        <v>6</v>
      </c>
      <c r="B4" s="143"/>
      <c r="C4" s="143"/>
      <c r="D4" s="143"/>
      <c r="E4" s="144"/>
      <c r="F4" s="8">
        <f>SUM(F3:F3)</f>
        <v>500</v>
      </c>
      <c r="G4" s="8">
        <f>SUM(G3:G3)</f>
        <v>0</v>
      </c>
      <c r="H4" s="8">
        <f>SUM(H3:H3)</f>
        <v>0</v>
      </c>
    </row>
    <row r="5" spans="1:8" s="1" customFormat="1" ht="16.5" customHeight="1" thickTop="1">
      <c r="A5" s="5" t="s">
        <v>25</v>
      </c>
      <c r="B5" s="5">
        <v>694</v>
      </c>
      <c r="C5" s="5">
        <v>411810</v>
      </c>
      <c r="D5" s="5" t="s">
        <v>162</v>
      </c>
      <c r="E5" s="78" t="s">
        <v>7</v>
      </c>
      <c r="F5" s="39">
        <v>500</v>
      </c>
      <c r="G5" s="39">
        <v>0</v>
      </c>
      <c r="H5" s="39">
        <v>0</v>
      </c>
    </row>
    <row r="6" spans="1:8" s="1" customFormat="1" ht="13.5" customHeight="1">
      <c r="A6" s="5" t="s">
        <v>25</v>
      </c>
      <c r="B6" s="5">
        <v>694</v>
      </c>
      <c r="C6" s="5">
        <v>411670</v>
      </c>
      <c r="D6" s="5" t="s">
        <v>169</v>
      </c>
      <c r="E6" s="5" t="s">
        <v>7</v>
      </c>
      <c r="F6" s="55">
        <v>3000</v>
      </c>
      <c r="G6" s="55">
        <v>0</v>
      </c>
      <c r="H6" s="74">
        <v>0</v>
      </c>
    </row>
    <row r="12" spans="1:8" ht="14.25">
      <c r="A12" s="145" t="s">
        <v>35</v>
      </c>
      <c r="B12" s="146"/>
      <c r="C12" s="146"/>
      <c r="D12" s="146"/>
      <c r="E12" s="146"/>
      <c r="F12" s="146"/>
      <c r="G12" s="146"/>
      <c r="H12" s="147"/>
    </row>
    <row r="13" spans="1:8" ht="14.25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44" t="s">
        <v>21</v>
      </c>
      <c r="G13" s="44" t="s">
        <v>45</v>
      </c>
      <c r="H13" s="44" t="s">
        <v>72</v>
      </c>
    </row>
    <row r="14" spans="1:8" ht="15">
      <c r="A14" s="5" t="s">
        <v>25</v>
      </c>
      <c r="B14" s="72">
        <v>697</v>
      </c>
      <c r="C14" s="72">
        <v>413725</v>
      </c>
      <c r="D14" s="81" t="s">
        <v>134</v>
      </c>
      <c r="E14" s="7" t="s">
        <v>7</v>
      </c>
      <c r="F14" s="35">
        <v>18000</v>
      </c>
      <c r="G14" s="35">
        <v>18000</v>
      </c>
      <c r="H14" s="35">
        <v>18000</v>
      </c>
    </row>
    <row r="15" spans="1:8" ht="15">
      <c r="A15" s="72" t="s">
        <v>25</v>
      </c>
      <c r="B15" s="72">
        <v>697</v>
      </c>
      <c r="C15" s="72">
        <v>413726</v>
      </c>
      <c r="D15" s="81" t="s">
        <v>135</v>
      </c>
      <c r="E15" s="7" t="s">
        <v>7</v>
      </c>
      <c r="F15" s="35">
        <v>20000</v>
      </c>
      <c r="G15" s="35">
        <v>20000</v>
      </c>
      <c r="H15" s="35">
        <v>20000</v>
      </c>
    </row>
    <row r="16" spans="1:8" ht="15">
      <c r="A16" s="72" t="s">
        <v>25</v>
      </c>
      <c r="B16" s="72">
        <v>697</v>
      </c>
      <c r="C16" s="72">
        <v>413727</v>
      </c>
      <c r="D16" s="81" t="s">
        <v>136</v>
      </c>
      <c r="E16" s="7" t="s">
        <v>7</v>
      </c>
      <c r="F16" s="35">
        <v>25000</v>
      </c>
      <c r="G16" s="35">
        <v>15000</v>
      </c>
      <c r="H16" s="35">
        <v>15000</v>
      </c>
    </row>
    <row r="17" spans="1:8" ht="15">
      <c r="A17" s="72" t="s">
        <v>25</v>
      </c>
      <c r="B17" s="9">
        <v>697</v>
      </c>
      <c r="C17" s="9">
        <v>413538</v>
      </c>
      <c r="D17" s="81" t="s">
        <v>62</v>
      </c>
      <c r="E17" s="7" t="s">
        <v>7</v>
      </c>
      <c r="F17" s="35">
        <v>0</v>
      </c>
      <c r="G17" s="35">
        <v>300000</v>
      </c>
      <c r="H17" s="35">
        <v>300000</v>
      </c>
    </row>
    <row r="18" spans="1:8" ht="15">
      <c r="A18" s="72" t="s">
        <v>25</v>
      </c>
      <c r="B18" s="72">
        <v>697</v>
      </c>
      <c r="C18" s="72">
        <v>413729</v>
      </c>
      <c r="D18" s="81" t="s">
        <v>63</v>
      </c>
      <c r="E18" s="7" t="s">
        <v>7</v>
      </c>
      <c r="F18" s="35">
        <v>30000</v>
      </c>
      <c r="G18" s="35">
        <v>30000</v>
      </c>
      <c r="H18" s="35">
        <v>30000</v>
      </c>
    </row>
    <row r="19" spans="1:8" ht="15">
      <c r="A19" s="72" t="s">
        <v>25</v>
      </c>
      <c r="B19" s="72">
        <v>697</v>
      </c>
      <c r="C19" s="72">
        <v>413845</v>
      </c>
      <c r="D19" s="81" t="s">
        <v>64</v>
      </c>
      <c r="E19" s="7" t="s">
        <v>7</v>
      </c>
      <c r="F19" s="35">
        <v>0</v>
      </c>
      <c r="G19" s="35">
        <v>50000</v>
      </c>
      <c r="H19" s="35">
        <v>50000</v>
      </c>
    </row>
    <row r="20" spans="1:8" ht="15">
      <c r="A20" s="72" t="s">
        <v>25</v>
      </c>
      <c r="B20" s="72">
        <v>697</v>
      </c>
      <c r="C20" s="72">
        <v>413731</v>
      </c>
      <c r="D20" s="81" t="s">
        <v>65</v>
      </c>
      <c r="E20" s="7" t="s">
        <v>7</v>
      </c>
      <c r="F20" s="35">
        <v>20000</v>
      </c>
      <c r="G20" s="35">
        <v>20000</v>
      </c>
      <c r="H20" s="35">
        <v>20000</v>
      </c>
    </row>
    <row r="21" spans="1:8" ht="15">
      <c r="A21" s="72" t="s">
        <v>25</v>
      </c>
      <c r="B21" s="72">
        <v>697</v>
      </c>
      <c r="C21" s="72">
        <v>413732</v>
      </c>
      <c r="D21" s="81" t="s">
        <v>137</v>
      </c>
      <c r="E21" s="7" t="s">
        <v>7</v>
      </c>
      <c r="F21" s="35">
        <v>3000</v>
      </c>
      <c r="G21" s="35">
        <v>0</v>
      </c>
      <c r="H21" s="35">
        <v>0</v>
      </c>
    </row>
    <row r="22" spans="1:8" ht="19.5" customHeight="1">
      <c r="A22" s="72" t="s">
        <v>25</v>
      </c>
      <c r="B22" s="72">
        <v>697</v>
      </c>
      <c r="C22" s="72">
        <v>413849</v>
      </c>
      <c r="D22" s="81" t="s">
        <v>138</v>
      </c>
      <c r="E22" s="7" t="s">
        <v>7</v>
      </c>
      <c r="F22" s="35">
        <v>60000</v>
      </c>
      <c r="G22" s="35">
        <v>0</v>
      </c>
      <c r="H22" s="35">
        <v>0</v>
      </c>
    </row>
    <row r="23" spans="1:8" ht="15">
      <c r="A23" s="72" t="s">
        <v>25</v>
      </c>
      <c r="B23" s="72">
        <v>697</v>
      </c>
      <c r="C23" s="72">
        <v>413734</v>
      </c>
      <c r="D23" s="81" t="s">
        <v>66</v>
      </c>
      <c r="E23" s="7" t="s">
        <v>7</v>
      </c>
      <c r="F23" s="35">
        <v>80000</v>
      </c>
      <c r="G23" s="35">
        <v>50000</v>
      </c>
      <c r="H23" s="35">
        <v>50000</v>
      </c>
    </row>
    <row r="24" spans="1:8" ht="34.5" customHeight="1">
      <c r="A24" s="72"/>
      <c r="B24" s="72"/>
      <c r="C24" s="72"/>
      <c r="D24" s="81"/>
      <c r="E24" s="7"/>
      <c r="F24" s="35"/>
      <c r="G24" s="35"/>
      <c r="H24" s="35"/>
    </row>
    <row r="25" spans="1:8" ht="15">
      <c r="A25" s="72" t="s">
        <v>25</v>
      </c>
      <c r="B25" s="72">
        <v>697</v>
      </c>
      <c r="C25" s="72">
        <v>413740</v>
      </c>
      <c r="D25" s="81" t="s">
        <v>67</v>
      </c>
      <c r="E25" s="7" t="s">
        <v>7</v>
      </c>
      <c r="F25" s="35">
        <v>70000</v>
      </c>
      <c r="G25" s="35">
        <v>70000</v>
      </c>
      <c r="H25" s="35">
        <v>70000</v>
      </c>
    </row>
    <row r="26" spans="1:8" ht="15">
      <c r="A26" s="72" t="s">
        <v>25</v>
      </c>
      <c r="B26" s="72">
        <v>697</v>
      </c>
      <c r="C26" s="72">
        <v>413738</v>
      </c>
      <c r="D26" s="81" t="s">
        <v>139</v>
      </c>
      <c r="E26" s="7" t="s">
        <v>7</v>
      </c>
      <c r="F26" s="35">
        <v>30000</v>
      </c>
      <c r="G26" s="35">
        <v>30000</v>
      </c>
      <c r="H26" s="35">
        <v>30000</v>
      </c>
    </row>
    <row r="27" spans="1:8" ht="15">
      <c r="A27" s="72" t="s">
        <v>25</v>
      </c>
      <c r="B27" s="72">
        <v>697</v>
      </c>
      <c r="C27" s="72">
        <v>413564</v>
      </c>
      <c r="D27" s="81" t="s">
        <v>68</v>
      </c>
      <c r="E27" s="7" t="s">
        <v>7</v>
      </c>
      <c r="F27" s="35">
        <v>0</v>
      </c>
      <c r="G27" s="35">
        <v>25000</v>
      </c>
      <c r="H27" s="35">
        <v>25000</v>
      </c>
    </row>
    <row r="28" spans="1:8" ht="15">
      <c r="A28" s="72" t="s">
        <v>25</v>
      </c>
      <c r="B28" s="72">
        <v>697</v>
      </c>
      <c r="C28" s="72">
        <v>413859</v>
      </c>
      <c r="D28" s="81" t="s">
        <v>69</v>
      </c>
      <c r="E28" s="7" t="s">
        <v>7</v>
      </c>
      <c r="F28" s="35">
        <v>10000</v>
      </c>
      <c r="G28" s="35">
        <v>10000</v>
      </c>
      <c r="H28" s="35">
        <v>10000</v>
      </c>
    </row>
    <row r="29" spans="1:8" ht="15">
      <c r="A29" s="72" t="s">
        <v>25</v>
      </c>
      <c r="B29" s="72">
        <v>697</v>
      </c>
      <c r="C29" s="72">
        <v>413741</v>
      </c>
      <c r="D29" s="81" t="s">
        <v>140</v>
      </c>
      <c r="E29" s="7" t="s">
        <v>7</v>
      </c>
      <c r="F29" s="35">
        <v>30000</v>
      </c>
      <c r="G29" s="35">
        <v>30000</v>
      </c>
      <c r="H29" s="35">
        <v>30000</v>
      </c>
    </row>
    <row r="30" spans="1:8" ht="29.25" customHeight="1">
      <c r="A30" s="72" t="s">
        <v>25</v>
      </c>
      <c r="B30" s="72">
        <v>697</v>
      </c>
      <c r="C30" s="72">
        <v>413742</v>
      </c>
      <c r="D30" s="81" t="s">
        <v>70</v>
      </c>
      <c r="E30" s="7" t="s">
        <v>7</v>
      </c>
      <c r="F30" s="35">
        <v>40000</v>
      </c>
      <c r="G30" s="35">
        <v>40000</v>
      </c>
      <c r="H30" s="35">
        <v>40000</v>
      </c>
    </row>
    <row r="31" spans="1:8" ht="15">
      <c r="A31" s="72" t="s">
        <v>25</v>
      </c>
      <c r="B31" s="72">
        <v>697</v>
      </c>
      <c r="C31" s="72">
        <v>413743</v>
      </c>
      <c r="D31" s="81" t="s">
        <v>141</v>
      </c>
      <c r="E31" s="7" t="s">
        <v>7</v>
      </c>
      <c r="F31" s="35">
        <v>80000</v>
      </c>
      <c r="G31" s="35">
        <v>0</v>
      </c>
      <c r="H31" s="35">
        <v>0</v>
      </c>
    </row>
    <row r="32" spans="1:8" ht="15">
      <c r="A32" s="72" t="s">
        <v>25</v>
      </c>
      <c r="B32" s="72">
        <v>697</v>
      </c>
      <c r="C32" s="72">
        <v>413850</v>
      </c>
      <c r="D32" s="81" t="s">
        <v>142</v>
      </c>
      <c r="E32" s="7" t="s">
        <v>7</v>
      </c>
      <c r="F32" s="35">
        <v>70000</v>
      </c>
      <c r="G32" s="35">
        <v>0</v>
      </c>
      <c r="H32" s="35">
        <v>0</v>
      </c>
    </row>
    <row r="33" spans="1:8" ht="15">
      <c r="A33" s="72" t="s">
        <v>25</v>
      </c>
      <c r="B33" s="72">
        <v>697</v>
      </c>
      <c r="C33" s="72">
        <v>413541</v>
      </c>
      <c r="D33" s="81" t="s">
        <v>143</v>
      </c>
      <c r="E33" s="7" t="s">
        <v>7</v>
      </c>
      <c r="F33" s="35">
        <v>100000</v>
      </c>
      <c r="G33" s="35">
        <v>0</v>
      </c>
      <c r="H33" s="35">
        <v>0</v>
      </c>
    </row>
    <row r="34" spans="1:8" ht="15">
      <c r="A34" s="72" t="s">
        <v>25</v>
      </c>
      <c r="B34" s="72">
        <v>697</v>
      </c>
      <c r="C34" s="72">
        <v>413713</v>
      </c>
      <c r="D34" s="81" t="s">
        <v>144</v>
      </c>
      <c r="E34" s="7" t="s">
        <v>7</v>
      </c>
      <c r="F34" s="35">
        <v>15000</v>
      </c>
      <c r="G34" s="35">
        <v>0</v>
      </c>
      <c r="H34" s="35">
        <v>0</v>
      </c>
    </row>
    <row r="35" spans="1:8" ht="15" thickBot="1">
      <c r="A35" s="142" t="s">
        <v>6</v>
      </c>
      <c r="B35" s="143"/>
      <c r="C35" s="143"/>
      <c r="D35" s="143"/>
      <c r="E35" s="144"/>
      <c r="F35" s="38">
        <f>SUM(F14:F34)</f>
        <v>701000</v>
      </c>
      <c r="G35" s="38">
        <f>SUM(G14:G34)</f>
        <v>708000</v>
      </c>
      <c r="H35" s="38">
        <f>SUM(H14:H34)</f>
        <v>708000</v>
      </c>
    </row>
    <row r="36" ht="13.5" thickTop="1"/>
    <row r="39" spans="1:8" s="9" customFormat="1" ht="15">
      <c r="A39" s="154" t="s">
        <v>152</v>
      </c>
      <c r="B39" s="155"/>
      <c r="C39" s="155"/>
      <c r="D39" s="155"/>
      <c r="E39" s="155"/>
      <c r="F39" s="155"/>
      <c r="G39" s="155"/>
      <c r="H39" s="156"/>
    </row>
    <row r="40" spans="1:8" s="9" customFormat="1" ht="15">
      <c r="A40" s="2" t="s">
        <v>20</v>
      </c>
      <c r="B40" s="2" t="s">
        <v>2</v>
      </c>
      <c r="C40" s="2" t="s">
        <v>3</v>
      </c>
      <c r="D40" s="2" t="s">
        <v>4</v>
      </c>
      <c r="E40" s="2" t="s">
        <v>5</v>
      </c>
      <c r="F40" s="54" t="s">
        <v>21</v>
      </c>
      <c r="G40" s="52" t="s">
        <v>45</v>
      </c>
      <c r="H40" s="52" t="s">
        <v>72</v>
      </c>
    </row>
    <row r="41" spans="1:8" s="9" customFormat="1" ht="15">
      <c r="A41" s="5" t="s">
        <v>25</v>
      </c>
      <c r="B41" s="10">
        <v>694</v>
      </c>
      <c r="C41" s="11">
        <v>411988</v>
      </c>
      <c r="D41" s="53" t="s">
        <v>153</v>
      </c>
      <c r="E41" s="7" t="s">
        <v>7</v>
      </c>
      <c r="F41" s="35">
        <v>200000</v>
      </c>
      <c r="G41" s="35">
        <v>0</v>
      </c>
      <c r="H41" s="35">
        <v>0</v>
      </c>
    </row>
    <row r="42" spans="1:8" s="9" customFormat="1" ht="15">
      <c r="A42" s="5" t="s">
        <v>25</v>
      </c>
      <c r="B42" s="10">
        <v>694</v>
      </c>
      <c r="C42" s="11">
        <v>411989</v>
      </c>
      <c r="D42" s="53" t="s">
        <v>154</v>
      </c>
      <c r="E42" s="7" t="s">
        <v>7</v>
      </c>
      <c r="F42" s="35">
        <v>100000</v>
      </c>
      <c r="G42" s="45">
        <v>0</v>
      </c>
      <c r="H42" s="35">
        <v>0</v>
      </c>
    </row>
    <row r="43" spans="1:8" s="9" customFormat="1" ht="15">
      <c r="A43" s="5" t="s">
        <v>25</v>
      </c>
      <c r="B43" s="10">
        <v>694</v>
      </c>
      <c r="C43" s="11">
        <v>411990</v>
      </c>
      <c r="D43" s="53" t="s">
        <v>146</v>
      </c>
      <c r="E43" s="7" t="s">
        <v>7</v>
      </c>
      <c r="F43" s="35">
        <v>150000</v>
      </c>
      <c r="G43" s="45">
        <v>0</v>
      </c>
      <c r="H43" s="35">
        <v>0</v>
      </c>
    </row>
    <row r="44" spans="1:8" s="9" customFormat="1" ht="15">
      <c r="A44" s="5" t="s">
        <v>25</v>
      </c>
      <c r="B44" s="10">
        <v>694</v>
      </c>
      <c r="C44" s="11">
        <v>411991</v>
      </c>
      <c r="D44" s="53" t="s">
        <v>155</v>
      </c>
      <c r="E44" s="7" t="s">
        <v>7</v>
      </c>
      <c r="F44" s="35">
        <v>100000</v>
      </c>
      <c r="G44" s="45">
        <v>0</v>
      </c>
      <c r="H44" s="35">
        <v>0</v>
      </c>
    </row>
    <row r="45" spans="1:8" s="9" customFormat="1" ht="15">
      <c r="A45" s="5" t="s">
        <v>25</v>
      </c>
      <c r="B45" s="10">
        <v>694</v>
      </c>
      <c r="C45" s="11">
        <v>411992</v>
      </c>
      <c r="D45" s="53" t="s">
        <v>156</v>
      </c>
      <c r="E45" s="7" t="s">
        <v>7</v>
      </c>
      <c r="F45" s="35">
        <v>50000</v>
      </c>
      <c r="G45" s="45">
        <v>0</v>
      </c>
      <c r="H45" s="35">
        <v>0</v>
      </c>
    </row>
    <row r="46" spans="1:8" s="9" customFormat="1" ht="15">
      <c r="A46" s="5" t="s">
        <v>25</v>
      </c>
      <c r="B46" s="10">
        <v>694</v>
      </c>
      <c r="C46" s="11">
        <v>411993</v>
      </c>
      <c r="D46" s="53" t="s">
        <v>157</v>
      </c>
      <c r="E46" s="7" t="s">
        <v>7</v>
      </c>
      <c r="F46" s="35">
        <v>60000</v>
      </c>
      <c r="G46" s="45">
        <v>0</v>
      </c>
      <c r="H46" s="35">
        <v>0</v>
      </c>
    </row>
    <row r="47" spans="1:8" s="9" customFormat="1" ht="15">
      <c r="A47" s="5" t="s">
        <v>25</v>
      </c>
      <c r="B47" s="10">
        <v>694</v>
      </c>
      <c r="C47" s="11">
        <v>411994</v>
      </c>
      <c r="D47" s="53" t="s">
        <v>158</v>
      </c>
      <c r="E47" s="7" t="s">
        <v>7</v>
      </c>
      <c r="F47" s="35">
        <v>120000</v>
      </c>
      <c r="G47" s="45">
        <v>0</v>
      </c>
      <c r="H47" s="35">
        <v>0</v>
      </c>
    </row>
    <row r="48" spans="1:8" s="9" customFormat="1" ht="15.75" customHeight="1" thickBot="1">
      <c r="A48" s="151" t="s">
        <v>6</v>
      </c>
      <c r="B48" s="152"/>
      <c r="C48" s="152"/>
      <c r="D48" s="152"/>
      <c r="E48" s="153"/>
      <c r="F48" s="8">
        <f>SUM(F41:F47)</f>
        <v>780000</v>
      </c>
      <c r="G48" s="8">
        <f>SUM(G41:G47)</f>
        <v>0</v>
      </c>
      <c r="H48" s="8">
        <f>SUM(H41:H47)</f>
        <v>0</v>
      </c>
    </row>
    <row r="49" ht="13.5" thickTop="1"/>
    <row r="50" spans="1:8" s="1" customFormat="1" ht="13.5" customHeight="1">
      <c r="A50" s="145" t="s">
        <v>50</v>
      </c>
      <c r="B50" s="146"/>
      <c r="C50" s="146"/>
      <c r="D50" s="146"/>
      <c r="E50" s="146"/>
      <c r="F50" s="146"/>
      <c r="G50" s="146"/>
      <c r="H50" s="146"/>
    </row>
    <row r="51" spans="1:8" s="1" customFormat="1" ht="13.5" customHeight="1">
      <c r="A51" s="2" t="s">
        <v>1</v>
      </c>
      <c r="B51" s="2" t="s">
        <v>2</v>
      </c>
      <c r="C51" s="2" t="s">
        <v>3</v>
      </c>
      <c r="D51" s="2" t="s">
        <v>4</v>
      </c>
      <c r="E51" s="2" t="s">
        <v>5</v>
      </c>
      <c r="F51" s="75" t="s">
        <v>21</v>
      </c>
      <c r="G51" s="76" t="s">
        <v>45</v>
      </c>
      <c r="H51" s="76" t="s">
        <v>72</v>
      </c>
    </row>
    <row r="52" spans="1:8" s="1" customFormat="1" ht="13.5" customHeight="1">
      <c r="A52" s="5" t="s">
        <v>25</v>
      </c>
      <c r="B52" s="5">
        <v>553</v>
      </c>
      <c r="C52" s="5">
        <v>413102</v>
      </c>
      <c r="D52" s="5" t="s">
        <v>229</v>
      </c>
      <c r="E52" s="5" t="s">
        <v>7</v>
      </c>
      <c r="F52" s="39">
        <v>100000</v>
      </c>
      <c r="G52" s="74">
        <v>0</v>
      </c>
      <c r="H52" s="74">
        <v>0</v>
      </c>
    </row>
    <row r="53" spans="1:8" s="1" customFormat="1" ht="13.5" customHeight="1">
      <c r="A53" s="5" t="s">
        <v>25</v>
      </c>
      <c r="B53" s="5">
        <v>694</v>
      </c>
      <c r="C53" s="5">
        <v>411665</v>
      </c>
      <c r="D53" s="5" t="s">
        <v>230</v>
      </c>
      <c r="E53" s="5" t="s">
        <v>7</v>
      </c>
      <c r="F53" s="58">
        <v>15000</v>
      </c>
      <c r="G53" s="74">
        <v>0</v>
      </c>
      <c r="H53" s="74">
        <v>0</v>
      </c>
    </row>
    <row r="54" spans="1:8" s="1" customFormat="1" ht="13.5" customHeight="1">
      <c r="A54" s="5" t="s">
        <v>25</v>
      </c>
      <c r="B54" s="5">
        <v>694</v>
      </c>
      <c r="C54" s="5">
        <v>411666</v>
      </c>
      <c r="D54" s="5" t="s">
        <v>231</v>
      </c>
      <c r="E54" s="5" t="s">
        <v>7</v>
      </c>
      <c r="F54" s="58">
        <v>15000</v>
      </c>
      <c r="G54" s="74">
        <v>0</v>
      </c>
      <c r="H54" s="74">
        <v>0</v>
      </c>
    </row>
    <row r="55" spans="1:8" s="1" customFormat="1" ht="13.5" customHeight="1">
      <c r="A55" s="5" t="s">
        <v>25</v>
      </c>
      <c r="B55" s="5">
        <v>694</v>
      </c>
      <c r="C55" s="5">
        <v>411669</v>
      </c>
      <c r="D55" s="5" t="s">
        <v>232</v>
      </c>
      <c r="E55" s="5" t="s">
        <v>7</v>
      </c>
      <c r="F55" s="58">
        <v>50000</v>
      </c>
      <c r="G55" s="74">
        <v>0</v>
      </c>
      <c r="H55" s="74">
        <v>0</v>
      </c>
    </row>
    <row r="56" spans="1:8" s="1" customFormat="1" ht="13.5" customHeight="1">
      <c r="A56" s="5" t="s">
        <v>25</v>
      </c>
      <c r="B56" s="5">
        <v>694</v>
      </c>
      <c r="C56" s="5">
        <v>411671</v>
      </c>
      <c r="D56" s="5" t="s">
        <v>233</v>
      </c>
      <c r="E56" s="5" t="s">
        <v>7</v>
      </c>
      <c r="F56" s="58">
        <v>3000</v>
      </c>
      <c r="G56" s="74">
        <v>0</v>
      </c>
      <c r="H56" s="74">
        <v>0</v>
      </c>
    </row>
    <row r="57" spans="1:8" s="1" customFormat="1" ht="13.5" customHeight="1" thickBot="1">
      <c r="A57" s="145" t="s">
        <v>6</v>
      </c>
      <c r="B57" s="146"/>
      <c r="C57" s="146"/>
      <c r="D57" s="146"/>
      <c r="E57" s="147"/>
      <c r="F57" s="8">
        <f>SUM(F52:F56)</f>
        <v>183000</v>
      </c>
      <c r="G57" s="8">
        <f>SUM(G52:G52)</f>
        <v>0</v>
      </c>
      <c r="H57" s="8">
        <f>SUM(H52:H52)</f>
        <v>0</v>
      </c>
    </row>
    <row r="58" ht="13.5" thickTop="1"/>
    <row r="61" ht="12.75">
      <c r="D61" s="70" t="s">
        <v>234</v>
      </c>
    </row>
    <row r="62" spans="1:8" ht="14.25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54" t="s">
        <v>21</v>
      </c>
      <c r="G62" s="52" t="s">
        <v>45</v>
      </c>
      <c r="H62" s="52" t="s">
        <v>72</v>
      </c>
    </row>
    <row r="63" spans="1:8" ht="15">
      <c r="A63" s="5" t="s">
        <v>25</v>
      </c>
      <c r="B63" s="5">
        <v>657</v>
      </c>
      <c r="C63" s="5">
        <v>404052</v>
      </c>
      <c r="D63" s="5" t="s">
        <v>146</v>
      </c>
      <c r="E63" s="7" t="s">
        <v>7</v>
      </c>
      <c r="F63" s="35">
        <v>250000</v>
      </c>
      <c r="G63" s="57">
        <v>0</v>
      </c>
      <c r="H63" s="55">
        <v>0</v>
      </c>
    </row>
    <row r="64" spans="1:8" ht="15" thickBot="1">
      <c r="A64" s="151" t="s">
        <v>6</v>
      </c>
      <c r="B64" s="152"/>
      <c r="C64" s="152"/>
      <c r="D64" s="152"/>
      <c r="E64" s="153"/>
      <c r="F64" s="8">
        <f>SUM(F63:F63)</f>
        <v>250000</v>
      </c>
      <c r="G64" s="8">
        <f>SUM(G63:G63)</f>
        <v>0</v>
      </c>
      <c r="H64" s="8">
        <f>SUM(H63:H63)</f>
        <v>0</v>
      </c>
    </row>
    <row r="65" ht="13.5" thickTop="1"/>
  </sheetData>
  <sheetProtection/>
  <mergeCells count="9">
    <mergeCell ref="A64:E64"/>
    <mergeCell ref="A50:H50"/>
    <mergeCell ref="A57:E57"/>
    <mergeCell ref="A1:H1"/>
    <mergeCell ref="A4:E4"/>
    <mergeCell ref="A12:H12"/>
    <mergeCell ref="A35:E35"/>
    <mergeCell ref="A39:H39"/>
    <mergeCell ref="A48:E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makhado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godfreyr</dc:creator>
  <cp:keywords/>
  <dc:description/>
  <cp:lastModifiedBy>Godfrey Raliphada</cp:lastModifiedBy>
  <cp:lastPrinted>2016-04-15T10:47:23Z</cp:lastPrinted>
  <dcterms:created xsi:type="dcterms:W3CDTF">2009-07-03T06:18:07Z</dcterms:created>
  <dcterms:modified xsi:type="dcterms:W3CDTF">2016-05-14T15:08:09Z</dcterms:modified>
  <cp:category/>
  <cp:version/>
  <cp:contentType/>
  <cp:contentStatus/>
</cp:coreProperties>
</file>